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Population Totals" state="visible" r:id="rId4"/>
    <sheet sheetId="2" name="Racial Demographics" state="visible" r:id="rId5"/>
    <sheet sheetId="3" name="Voting Age" state="visible" r:id="rId6"/>
    <sheet sheetId="4" name="Election Results" state="visible" r:id="rId7"/>
  </sheets>
  <definedNames>
    <definedName name="test" hidden="false">'Population Totals'!#REF!</definedName>
  </definedNames>
</workbook>
</file>

<file path=xl/sharedStrings.xml><?xml version="1.0" encoding="utf-8"?>
<sst xmlns="http://schemas.openxmlformats.org/spreadsheetml/2006/main" count="101">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</sst>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>
  <numFmts count="3">
    <numFmt formatCode="_(* #,##0.00_);_(* \(#,##0.00\);_(* &quot;-&quot;??_);_(@_)" numFmtId="196"/>
    <numFmt formatCode="[Red][&gt;=0.05]\▼0.0%;[Red][&lt;-0.05]0.0%\▲;[Green]0.00%\✓" numFmtId="197"/>
    <numFmt formatCode="0.0%" numFmtId="198"/>
  </numFmts>
  <fonts count="16">
    <font>
      <b val="false"/>
      <i val="false"/>
      <u val="none"/>
      <sz val="10"/>
      <color theme="1"/>
      <name val="Arial"/>
    </font>
    <font>
      <b val="false"/>
      <i val="false"/>
      <u val="none"/>
      <sz val="11"/>
      <color theme="0"/>
      <name val="Calibri"/>
      <scheme val="minor"/>
    </font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80"/>
      <name val="Calibri"/>
      <scheme val="minor"/>
    </font>
    <font>
      <b val="true"/>
      <i val="false"/>
      <u val="none"/>
      <sz val="12"/>
      <color theme="1"/>
      <name val="Calibri"/>
      <scheme val="minor"/>
    </font>
    <font>
      <b val="true"/>
      <i val="false"/>
      <u val="none"/>
      <sz val="10"/>
      <color rgb="FFFFFFFF"/>
      <name val="Calibri"/>
      <scheme val="minor"/>
    </font>
    <font>
      <b val="true"/>
      <i val="false"/>
      <u val="none"/>
      <sz val="10"/>
      <color rgb="FF000080"/>
      <name val="Calibri"/>
      <scheme val="minor"/>
    </font>
    <font>
      <b val="true"/>
      <i val="true"/>
      <u val="none"/>
      <sz val="10"/>
      <color rgb="FFFFFFFF"/>
      <name val="Calibri"/>
      <scheme val="minor"/>
    </font>
    <font>
      <b val="false"/>
      <i val="false"/>
      <u val="none"/>
      <sz val="10"/>
      <color theme="1"/>
      <name val="Calibri"/>
      <scheme val="minor"/>
    </font>
    <font>
      <b val="true"/>
      <i val="false"/>
      <u val="none"/>
      <sz val="10"/>
      <color theme="1"/>
      <name val="Calibri"/>
      <scheme val="minor"/>
    </font>
    <font>
      <b val="true"/>
      <i val="false"/>
      <u val="none"/>
      <sz val="11"/>
      <color theme="1"/>
      <name val="Calibri"/>
      <scheme val="minor"/>
    </font>
    <font>
      <b val="false"/>
      <i val="false"/>
      <u val="none"/>
      <sz val="9"/>
      <color theme="1"/>
      <name val="Arial"/>
    </font>
    <font>
      <b val="true"/>
      <i val="false"/>
      <u val="none"/>
      <sz val="11"/>
      <color theme="0"/>
      <name val="Calibri"/>
      <scheme val="minor"/>
    </font>
    <font>
      <b val="true"/>
      <i val="false"/>
      <u val="none"/>
      <sz val="9"/>
      <color theme="0"/>
      <name val="Calibri"/>
      <scheme val="minor"/>
    </font>
    <font>
      <b val="true"/>
      <i val="false"/>
      <u val="none"/>
      <sz val="9"/>
      <color theme="1"/>
      <name val="Calibri"/>
      <scheme val="minor"/>
    </font>
    <font>
      <b val="true"/>
      <i val="false"/>
      <u val="none"/>
      <sz val="12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4"/>
        <bgColor rgb="FFFFFFFF"/>
      </patternFill>
    </fill>
    <fill>
      <patternFill patternType="solid">
        <fgColor theme="9" tint="0.6"/>
        <bgColor rgb="FFFFFFFF"/>
      </patternFill>
    </fill>
    <fill>
      <patternFill patternType="solid">
        <fgColor theme="9" tint="0.8"/>
        <bgColor rgb="FFFFFFFF"/>
      </patternFill>
    </fill>
    <fill>
      <patternFill patternType="solid">
        <fgColor theme="7" tint="0.8"/>
        <bgColor rgb="FFFFFFFF"/>
      </patternFill>
    </fill>
    <fill>
      <patternFill patternType="solid">
        <fgColor theme="4" tint="0.4"/>
        <bgColor rgb="FFFFFFFF"/>
      </patternFill>
    </fill>
    <fill>
      <patternFill patternType="solid">
        <fgColor theme="4" tint="0.6"/>
        <bgColor rgb="FFFFFFFF"/>
      </patternFill>
    </fill>
    <fill>
      <patternFill patternType="solid">
        <fgColor theme="4" tint="0.8"/>
        <bgColor rgb="FFFFFFFF"/>
      </patternFill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8" tint="0.6"/>
        <bgColor rgb="FF000000"/>
      </patternFill>
    </fill>
    <fill>
      <patternFill patternType="solid">
        <fgColor theme="8" tint="0.4"/>
        <bgColor rgb="FFFFFFFF"/>
      </patternFill>
    </fill>
    <fill>
      <patternFill patternType="solid">
        <fgColor theme="0" tint="-0.15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9" tint="0.6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6"/>
        <bgColor rgb="FF000000"/>
      </patternFill>
    </fill>
    <fill>
      <patternFill patternType="solid">
        <fgColor theme="4" tint="0.6"/>
        <bgColor rgb="FF000000"/>
      </patternFill>
    </fill>
    <fill>
      <patternFill patternType="solid">
        <fgColor theme="3" tint="0.8"/>
        <bgColor rgb="FF000000"/>
      </patternFill>
    </fill>
    <fill>
      <patternFill patternType="solid">
        <fgColor theme="4" tint="0.8"/>
        <bgColor rgb="FF000000"/>
      </patternFill>
    </fill>
    <fill>
      <patternFill patternType="solid">
        <fgColor theme="8" tint="0.8"/>
        <bgColor rgb="FFFFFFFF"/>
      </patternFill>
    </fill>
    <fill>
      <patternFill patternType="solid">
        <fgColor theme="6" tint="0.4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6"/>
        <bgColor rgb="FF000000"/>
      </patternFill>
    </fill>
    <fill>
      <patternFill patternType="solid">
        <fgColor theme="9" tint="0.8"/>
        <bgColor rgb="FF000000"/>
      </patternFill>
    </fill>
    <fill>
      <patternFill patternType="solid">
        <fgColor theme="9" tint="0.4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theme="5" tint="0.6"/>
        <bgColor rgb="FF000000"/>
      </patternFill>
    </fill>
    <fill>
      <patternFill patternType="solid">
        <fgColor theme="8" tint="0.8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3" tint="0.8"/>
        <bgColor rgb="FFFFFFFF"/>
      </patternFill>
    </fill>
    <fill>
      <patternFill patternType="solid">
        <fgColor theme="5" tint="0.8"/>
        <bgColor rgb="FFFFFFFF"/>
      </patternFill>
    </fill>
    <fill>
      <patternFill patternType="solid">
        <fgColor theme="2" tint="-0.1"/>
        <bgColor rgb="FFFFFFFF"/>
      </patternFill>
    </fill>
    <fill>
      <patternFill patternType="solid">
        <fgColor theme="6" tint="0.8"/>
        <bgColor rgb="FF000000"/>
      </patternFill>
    </fill>
    <fill>
      <patternFill patternType="solid">
        <fgColor theme="2" tint="-0.1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99CCFF"/>
      </bottom>
    </border>
  </borders>
  <cellStyleXfs count="10">
    <xf numFmtId="0" fontId="0" borderId="0" xfId="0" applyNumberFormat="true" applyFont="true" applyFill="true" applyBorder="true" applyAlignment="true" applyProtection="true"/>
    <xf numFmtId="0" fontId="1" fillId="2" borderId="0" xfId="0" applyNumberFormat="false" applyFont="true" applyFill="true" applyBorder="false" applyAlignment="false" applyProtection="false"/>
    <xf numFmtId="0" fontId="1" fillId="3" borderId="0" xfId="0" applyNumberFormat="false" applyFont="true" applyFill="true" applyBorder="false" applyAlignment="false" applyProtection="false"/>
    <xf numFmtId="0" fontId="2" fillId="4" borderId="0" xfId="0" applyNumberFormat="false" applyFont="true" applyFill="true" applyBorder="false" applyAlignment="false" applyProtection="false"/>
    <xf numFmtId="0" fontId="2" fillId="5" borderId="0" xfId="0" applyNumberFormat="false" applyFont="true" applyFill="true" applyBorder="false" applyAlignment="false" applyProtection="false"/>
    <xf numFmtId="0" fontId="2" fillId="6" borderId="0" xfId="0" applyNumberFormat="false" applyFont="true" applyFill="true" applyBorder="false" applyAlignment="false" applyProtection="false"/>
    <xf numFmtId="0" fontId="1" fillId="7" borderId="0" xfId="0" applyNumberFormat="false" applyFont="true" applyFill="true" applyBorder="false" applyAlignment="false" applyProtection="false"/>
    <xf numFmtId="0" fontId="2" fillId="8" borderId="0" xfId="0" applyNumberFormat="false" applyFont="true" applyFill="true" applyBorder="false" applyAlignment="false" applyProtection="false"/>
    <xf numFmtId="0" fontId="2" fillId="9" borderId="0" xfId="0" applyNumberFormat="false" applyFont="true" applyFill="true" applyBorder="false" applyAlignment="false" applyProtection="false"/>
    <xf numFmtId="196" fontId="0" borderId="0" xfId="0" applyNumberFormat="true" applyFont="false" applyFill="false" applyBorder="false" applyAlignment="false" applyProtection="false"/>
  </cellStyleXfs>
  <cellXfs count="98">
    <xf numFmtId="0" fontId="0" borderId="0" xfId="0" applyNumberFormat="true" applyFont="true" applyFill="true" applyBorder="true" applyAlignment="true" applyProtection="true"/>
    <xf numFmtId="0" fontId="1" fillId="2" borderId="0" xfId="1" applyNumberFormat="false" applyFont="true" applyFill="true" applyBorder="false" applyAlignment="false" applyProtection="false"/>
    <xf numFmtId="0" fontId="1" fillId="3" borderId="0" xfId="2" applyNumberFormat="false" applyFont="true" applyFill="true" applyBorder="false" applyAlignment="false" applyProtection="false"/>
    <xf numFmtId="0" fontId="2" fillId="4" borderId="0" xfId="3" applyNumberFormat="false" applyFont="true" applyFill="true" applyBorder="false" applyAlignment="false" applyProtection="false"/>
    <xf numFmtId="0" fontId="2" fillId="5" borderId="0" xfId="4" applyNumberFormat="false" applyFont="true" applyFill="true" applyBorder="false" applyAlignment="false" applyProtection="false"/>
    <xf numFmtId="0" fontId="2" fillId="6" borderId="0" xfId="5" applyNumberFormat="false" applyFont="true" applyFill="true" applyBorder="false" applyAlignment="false" applyProtection="false"/>
    <xf numFmtId="0" fontId="1" fillId="7" borderId="0" xfId="6" applyNumberFormat="false" applyFont="true" applyFill="true" applyBorder="false" applyAlignment="false" applyProtection="false"/>
    <xf numFmtId="0" fontId="2" fillId="8" borderId="0" xfId="7" applyNumberFormat="false" applyFont="true" applyFill="true" applyBorder="false" applyAlignment="false" applyProtection="false"/>
    <xf numFmtId="0" fontId="2" fillId="9" borderId="0" xfId="8" applyNumberFormat="false" applyFont="true" applyFill="true" applyBorder="false" applyAlignment="false" applyProtection="false"/>
    <xf numFmtId="196" fontId="0" borderId="0" xfId="9" applyNumberFormat="true" applyFont="false" applyFill="false" applyBorder="false" applyAlignment="false" applyProtection="false"/>
    <xf numFmtId="0" fontId="0" fillId="10" borderId="0" xfId="0" applyFont="true" applyFill="true"/>
    <xf numFmtId="0" fontId="3" fillId="11" borderId="0" xfId="0" applyFont="true" applyFill="true">
      <alignment horizontal="center"/>
      <protection locked="false"/>
    </xf>
    <xf numFmtId="0" fontId="3" fillId="11" borderId="0" xfId="0" applyFont="true" applyFill="true">
      <alignment horizontal="center"/>
    </xf>
    <xf numFmtId="0" fontId="3" fillId="12" borderId="0" xfId="0" applyFont="true" applyFill="true">
      <alignment horizontal="center"/>
    </xf>
    <xf numFmtId="0" fontId="4" fillId="12" borderId="0" xfId="0" applyFont="true" applyFill="true">
      <alignment horizontal="center" vertical="center"/>
    </xf>
    <xf numFmtId="0" fontId="5" fillId="13" borderId="0" xfId="0" applyFont="true" applyFill="true"/>
    <xf numFmtId="3" fontId="0" fillId="14" borderId="0" xfId="0" applyNumberFormat="true" applyFont="true" applyFill="true"/>
    <xf numFmtId="3" fontId="0" borderId="0" xfId="0" applyNumberFormat="true" applyFont="true"/>
    <xf numFmtId="0" fontId="6" fillId="12" borderId="0" xfId="0" applyFont="true" applyFill="true">
      <alignment horizontal="center"/>
    </xf>
    <xf numFmtId="1" fontId="6" fillId="12" borderId="0" xfId="0" applyNumberFormat="true" applyFont="true" applyFill="true">
      <alignment horizontal="center"/>
    </xf>
    <xf numFmtId="0" fontId="7" fillId="13" borderId="1" xfId="0" applyFont="true" applyFill="true" applyBorder="true"/>
    <xf numFmtId="3" fontId="8" fillId="14" borderId="0" xfId="0" applyNumberFormat="true" applyFont="true" applyFill="true"/>
    <xf numFmtId="3" fontId="8" borderId="0" xfId="0" applyNumberFormat="true" applyFont="true"/>
    <xf numFmtId="0" fontId="7" fillId="13" borderId="0" xfId="0" applyFont="true" applyFill="true"/>
    <xf numFmtId="197" fontId="8" fillId="14" borderId="0" xfId="0" applyNumberFormat="true" applyFont="true" applyFill="true"/>
    <xf numFmtId="197" fontId="8" borderId="0" xfId="0" applyNumberFormat="true" applyFont="true"/>
    <xf numFmtId="3" fontId="8" fillId="14" borderId="0" xfId="0" applyNumberFormat="true" applyFont="true" applyFill="true">
      <alignment horizontal="right"/>
    </xf>
    <xf numFmtId="3" fontId="8" borderId="0" xfId="0" applyNumberFormat="true" applyFont="true">
      <alignment horizontal="right"/>
    </xf>
    <xf numFmtId="0" fontId="4" fillId="16" borderId="0" xfId="0" applyFont="true" applyFill="true">
      <alignment horizontal="center" vertical="center"/>
    </xf>
    <xf fontId="9" fillId="2" xfId="1" applyFont="true" applyFill="true">
      <alignment horizontal="center"/>
    </xf>
    <xf numFmtId="10" fontId="8" fillId="16" xfId="1" applyNumberFormat="true" applyFont="true" applyFill="true">
      <alignment horizontal="center"/>
    </xf>
    <xf numFmtId="10" fontId="8" borderId="0" xfId="0" applyNumberFormat="true" applyFont="true">
      <alignment horizontal="center"/>
    </xf>
    <xf numFmtId="10" fontId="8" fillId="16" borderId="0" xfId="0" applyNumberFormat="true" applyFont="true" applyFill="true">
      <alignment horizontal="center"/>
    </xf>
    <xf fontId="9" fillId="3" xfId="2" applyFont="true" applyFill="true">
      <alignment horizontal="center"/>
    </xf>
    <xf numFmtId="10" fontId="8" fillId="16" xfId="2" applyNumberFormat="true" applyFont="true" applyFill="true">
      <alignment horizontal="center"/>
    </xf>
    <xf fontId="9" fillId="4" xfId="3" applyFont="true" applyFill="true">
      <alignment horizontal="center"/>
    </xf>
    <xf numFmtId="10" fontId="8" fillId="16" xfId="3" applyNumberFormat="true" applyFont="true" applyFill="true">
      <alignment horizontal="center"/>
    </xf>
    <xf fontId="9" fillId="5" xfId="3" applyFont="true" applyFill="true">
      <alignment horizontal="center"/>
    </xf>
    <xf fontId="9" fillId="17" xfId="4" applyFont="true" applyFill="true">
      <alignment horizontal="center"/>
    </xf>
    <xf numFmtId="10" fontId="8" fillId="16" xfId="4" applyNumberFormat="true" applyFont="true" applyFill="true">
      <alignment horizontal="center"/>
    </xf>
    <xf fontId="10" fillId="18" xfId="5" applyFont="true" applyFill="true">
      <alignment horizontal="center"/>
    </xf>
    <xf fontId="9" fillId="19" xfId="5" applyFont="true" applyFill="true">
      <alignment horizontal="center"/>
    </xf>
    <xf numFmtId="10" fontId="8" fillId="19" xfId="5" applyNumberFormat="true" applyFont="true" applyFill="true">
      <alignment horizontal="center"/>
    </xf>
    <xf numFmtId="10" fontId="8" fillId="19" borderId="0" xfId="0" applyNumberFormat="true" applyFont="true" applyFill="true">
      <alignment horizontal="center"/>
    </xf>
    <xf numFmtId="0" fontId="4" fillId="20" borderId="0" xfId="0" applyFont="true" applyFill="true">
      <alignment horizontal="center"/>
    </xf>
    <xf fontId="9" fillId="7" xfId="6" applyFont="true" applyFill="true">
      <alignment horizontal="center"/>
    </xf>
    <xf numFmtId="10" fontId="8" fillId="9" xfId="6" applyNumberFormat="true" applyFont="true" applyFill="true">
      <alignment horizontal="center"/>
    </xf>
    <xf numFmtId="10" fontId="8" fillId="9" borderId="0" xfId="0" applyNumberFormat="true" applyFont="true" applyFill="true">
      <alignment horizontal="center"/>
    </xf>
    <xf fontId="9" fillId="8" xfId="7" applyFont="true" applyFill="true">
      <alignment horizontal="center"/>
    </xf>
    <xf numFmtId="10" fontId="8" fillId="9" xfId="7" applyNumberFormat="true" applyFont="true" applyFill="true">
      <alignment horizontal="center"/>
    </xf>
    <xf fontId="9" fillId="21" xfId="8" applyFont="true" applyFill="true">
      <alignment horizontal="center"/>
    </xf>
    <xf numFmtId="10" fontId="8" fillId="9" xfId="8" applyNumberFormat="true" applyFont="true" applyFill="true">
      <alignment horizontal="center"/>
    </xf>
    <xf fontId="9" fillId="22" xfId="8" applyFont="true" applyFill="true">
      <alignment horizontal="center"/>
    </xf>
    <xf numFmtId="0" fontId="9" fillId="23" borderId="0" xfId="0" applyFont="true" applyFill="true">
      <alignment horizontal="center"/>
    </xf>
    <xf numFmtId="0" fontId="11" borderId="0" xfId="0" applyFont="true"/>
    <xf numFmtId="0" fontId="0" fillId="22" borderId="0" xfId="0" applyFont="true" applyFill="true"/>
    <xf numFmtId="0" fontId="0" borderId="0" xfId="0" applyFont="true"/>
    <xf numFmtId="0" fontId="10" fillId="24" borderId="0" xfId="0" applyFont="true" applyFill="true">
      <alignment horizontal="center"/>
    </xf>
    <xf numFmtId="0" fontId="10" fillId="20" borderId="0" xfId="0" applyFont="true" applyFill="true">
      <alignment horizontal="center"/>
    </xf>
    <xf numFmtId="0" fontId="12" fillId="25" borderId="0" xfId="0" applyFont="true" applyFill="true">
      <alignment horizontal="center"/>
    </xf>
    <xf numFmtId="3" fontId="8" fillId="22" borderId="0" xfId="0" applyNumberFormat="true" applyFont="true" applyFill="true"/>
    <xf numFmtId="0" fontId="10" fillId="22" borderId="0" xfId="0" applyFont="true" applyFill="true">
      <alignment horizontal="center"/>
    </xf>
    <xf numFmtId="0" fontId="12" fillId="26" borderId="0" xfId="0" applyFont="true" applyFill="true">
      <alignment horizontal="center"/>
    </xf>
    <xf numFmtId="198" fontId="8" fillId="22" borderId="0" xfId="0" applyNumberFormat="true" applyFont="true" applyFill="true"/>
    <xf numFmtId="198" fontId="8" borderId="0" xfId="0" applyNumberFormat="true" applyFont="true"/>
    <xf numFmtId="0" fontId="10" fillId="27" borderId="0" xfId="0" applyFont="true" applyFill="true">
      <alignment horizontal="center"/>
    </xf>
    <xf numFmtId="0" fontId="12" fillId="28" borderId="0" xfId="0" applyFont="true" applyFill="true">
      <alignment horizontal="center"/>
    </xf>
    <xf numFmtId="198" fontId="8" fillId="27" borderId="0" xfId="0" applyNumberFormat="true" applyFont="true" applyFill="true"/>
    <xf numFmtId="10" fontId="10" fillId="29" borderId="0" xfId="0" applyNumberFormat="true" applyFont="true" applyFill="true">
      <alignment horizontal="center"/>
    </xf>
    <xf numFmtId="10" fontId="10" fillId="30" borderId="0" xfId="0" applyNumberFormat="true" applyFont="true" applyFill="true">
      <alignment horizontal="center"/>
    </xf>
    <xf numFmtId="10" fontId="8" fillId="29" borderId="0" xfId="0" applyNumberFormat="true" applyFont="true" applyFill="true"/>
    <xf numFmtId="10" fontId="8" borderId="0" xfId="0" applyNumberFormat="true" applyFont="true"/>
    <xf numFmtId="0" fontId="10" fillId="31" borderId="0" xfId="0" applyFont="true" applyFill="true">
      <alignment horizontal="center"/>
    </xf>
    <xf numFmtId="0" fontId="10" fillId="12" borderId="0" xfId="0" applyFont="true" applyFill="true">
      <alignment horizontal="center"/>
    </xf>
    <xf numFmtId="3" fontId="8" fillId="31" borderId="0" xfId="0" applyNumberFormat="true" applyFont="true" applyFill="true"/>
    <xf numFmtId="0" fontId="10" fillId="18" borderId="0" xfId="0" applyFont="true" applyFill="true">
      <alignment horizontal="center"/>
    </xf>
    <xf numFmtId="0" fontId="12" fillId="19" borderId="0" xfId="0" applyFont="true" applyFill="true">
      <alignment horizontal="center"/>
    </xf>
    <xf numFmtId="3" fontId="8" fillId="18" borderId="0" xfId="0" applyNumberFormat="true" applyFont="true" applyFill="true"/>
    <xf numFmtId="0" fontId="9" fillId="10" borderId="0" xfId="0" applyFont="true" applyFill="true">
      <alignment horizontal="center"/>
    </xf>
    <xf numFmtId="0" fontId="8" fillId="24" borderId="0" xfId="0" applyFont="true" applyFill="true"/>
    <xf numFmtId="0" fontId="13" fillId="32" borderId="0" xfId="0" applyFont="true" applyFill="true">
      <alignment horizontal="center"/>
    </xf>
    <xf numFmtId="0" fontId="14" fillId="21" borderId="0" xfId="0" applyFont="true" applyFill="true">
      <alignment horizontal="center"/>
    </xf>
    <xf numFmtId="3" fontId="0" fillId="22" borderId="0" xfId="0" applyNumberFormat="true" applyFont="true" applyFill="true"/>
    <xf numFmtId="0" fontId="10" fillId="11" borderId="0" xfId="0" applyFont="true" applyFill="true">
      <alignment horizontal="center"/>
    </xf>
    <xf numFmtId="0" fontId="15" fillId="16" borderId="0" xfId="0" applyFont="true" applyFill="true"/>
    <xf numFmtId="0" fontId="9" fillId="33" borderId="0" xfId="0" applyFont="true" applyFill="true">
      <alignment horizontal="center"/>
    </xf>
    <xf numFmtId="3" fontId="8" xfId="9" applyNumberFormat="true" applyFont="true"/>
    <xf numFmtId="0" fontId="9" fillId="34" borderId="0" xfId="0" applyFont="true" applyFill="true">
      <alignment horizontal="center"/>
    </xf>
    <xf numFmtId="0" fontId="9" fillId="35" borderId="0" xfId="0" applyFont="true" applyFill="true">
      <alignment horizontal="center"/>
    </xf>
    <xf numFmtId="0" fontId="15" fillId="12" borderId="0" xfId="0" applyFont="true" applyFill="true"/>
    <xf numFmtId="0" fontId="15" fillId="12" borderId="0" xfId="0" applyFont="true" applyFill="true">
      <alignment horizontal="left"/>
    </xf>
    <xf numFmtId="0" fontId="9" fillId="21" borderId="0" xfId="0" applyFont="true" applyFill="true">
      <alignment horizontal="center"/>
    </xf>
    <xf numFmtId="0" fontId="9" fillId="29" borderId="0" xfId="0" applyFont="true" applyFill="true">
      <alignment horizontal="center"/>
    </xf>
    <xf numFmtId="0" fontId="9" fillId="36" borderId="0" xfId="0" applyFont="true" applyFill="true">
      <alignment horizontal="center"/>
    </xf>
    <xf numFmtId="0" fontId="9" fillId="37" borderId="0" xfId="0" applyFont="true" applyFill="true">
      <alignment horizontal="center"/>
    </xf>
    <xf numFmtId="0" fontId="9" fillId="6" borderId="0" xfId="0" applyFont="true" applyFill="true">
      <alignment horizontal="center"/>
    </xf>
    <xf numFmtId="0" fontId="9" fillId="11" borderId="0" xfId="0" applyFont="true" applyFill="true">
      <alignment horizontal="center"/>
    </xf>
    <xf numFmtId="0" fontId="9" fillId="38" borderId="0" xfId="0" applyFont="true" applyFill="true">
      <alignment horizontal="center"/>
    </xf>
  </cellXfs>
  <cellStyles count="10">
    <cellStyle name="Normal" xfId="0" builtinId="0"/>
    <cellStyle name="Accent6" xfId="1" builtinId="49"/>
    <cellStyle name="60% - Accent6" xfId="2" builtinId="52"/>
    <cellStyle name="40% - Accent6" xfId="3" builtinId="51"/>
    <cellStyle name="20% - Accent6" xfId="4" builtinId="50"/>
    <cellStyle name="20% - Accent4" xfId="5" builtinId="42"/>
    <cellStyle name="60% - Accent1" xfId="6" builtinId="32"/>
    <cellStyle name="40% - Accent1" xfId="7" builtinId="31"/>
    <cellStyle name="20% - Accent1" xfId="8" builtinId="30"/>
    <cellStyle name="Comma" xfId="9" builtinId="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DD45"/>
  <sheetViews>
    <sheetView zoomScale="120" topLeftCell="A1" workbookViewId="0" showGridLines="true" showRowColHeaders="false">
      <pane xSplit="1" ySplit="2" topLeftCell="B19" activePane="bottomRight" state="frozen"/>
      <selection activeCell="R3" sqref="R3:R3" pane="bottomRight"/>
    </sheetView>
  </sheetViews>
  <sheetFormatPr customHeight="false" defaultColWidth="9.28125" defaultRowHeight="12.3"/>
  <cols>
    <col min="1" max="1" bestFit="false" customWidth="true" width="12.8515625" hidden="false" outlineLevel="0"/>
    <col min="2" max="2" bestFit="false" customWidth="true" style="56" width="12.00390625" hidden="false" outlineLevel="0"/>
    <col min="3" max="3" bestFit="false" customWidth="true" style="56" width="11.00390625" hidden="false" outlineLevel="0"/>
    <col min="4" max="4" bestFit="false" customWidth="true" style="56" width="9.8515625" hidden="false" outlineLevel="0"/>
    <col min="5" max="5" bestFit="false" customWidth="true" style="56" width="11.00390625" hidden="false" outlineLevel="0"/>
    <col min="6" max="11" bestFit="false" customWidth="true" style="56" width="13.7109375" hidden="false" outlineLevel="0"/>
    <col min="12" max="12" bestFit="false" customWidth="true" style="56" width="14.7109375" hidden="false" outlineLevel="0"/>
    <col min="13" max="13" bestFit="false" customWidth="true" style="56" width="10.7109375" hidden="false" outlineLevel="0"/>
    <col min="14" max="15" bestFit="false" customWidth="true" style="56" width="11.28125" hidden="false" outlineLevel="0"/>
    <col min="16" max="18" bestFit="false" customWidth="true" style="56" width="10.8515625" hidden="false" outlineLevel="0"/>
    <col min="19" max="124" bestFit="true" style="56" width="9.140625" hidden="false" outlineLevel="0"/>
    <col min="125" max="16384" bestFit="false" style="56" width="9.28125" hidden="false" outlineLevel="0"/>
  </cols>
  <sheetData>
    <row r="1" ht="18.75" s="55" customFormat="true" customHeight="true">
      <c r="A1" s="10"/>
      <c r="B1" s="14" t="s">
        <v>4</v>
      </c>
      <c r="C1" s="14"/>
      <c r="D1" s="14"/>
      <c r="E1" s="14"/>
      <c r="F1" s="28" t="s">
        <v>9</v>
      </c>
      <c r="G1" s="28"/>
      <c r="H1" s="28"/>
      <c r="I1" s="28"/>
      <c r="J1" s="28"/>
      <c r="K1" s="40" t="s">
        <v>15</v>
      </c>
      <c r="L1" s="44" t="s">
        <v>17</v>
      </c>
      <c r="M1" s="44"/>
      <c r="N1" s="44"/>
      <c r="O1" s="44"/>
      <c r="P1" s="44"/>
      <c r="Q1" s="44"/>
      <c r="R1" s="44"/>
    </row>
    <row r="2" ht="15.75" customHeight="true">
      <c r="A2" s="11" t="s">
        <v>0</v>
      </c>
      <c r="B2" s="15" t="s">
        <v>5</v>
      </c>
      <c r="C2" s="20" t="s">
        <v>6</v>
      </c>
      <c r="D2" s="23" t="s">
        <v>7</v>
      </c>
      <c r="E2" s="20" t="s">
        <v>8</v>
      </c>
      <c r="F2" s="29" t="s">
        <v>10</v>
      </c>
      <c r="G2" s="33" t="s">
        <v>11</v>
      </c>
      <c r="H2" s="35" t="s">
        <v>12</v>
      </c>
      <c r="I2" s="37" t="s">
        <v>13</v>
      </c>
      <c r="J2" s="38" t="s">
        <v>14</v>
      </c>
      <c r="K2" s="41" t="s">
        <v>16</v>
      </c>
      <c r="L2" s="45" t="s">
        <v>10</v>
      </c>
      <c r="M2" s="48" t="s">
        <v>11</v>
      </c>
      <c r="N2" s="50" t="s">
        <v>12</v>
      </c>
      <c r="O2" s="52" t="s">
        <v>13</v>
      </c>
      <c r="P2" s="53" t="s">
        <v>14</v>
      </c>
      <c r="Q2" s="53" t="s">
        <v>18</v>
      </c>
      <c r="R2" s="53" t="s">
        <v>19</v>
      </c>
    </row>
    <row r="3" ht="12.6" customHeight="true">
      <c r="A3" s="11" t="n">
        <v>1</v>
      </c>
      <c r="B3" s="16" t="n">
        <v>216662</v>
      </c>
      <c r="C3" s="21" t="n">
        <v>215784.825</v>
      </c>
      <c r="D3" s="24" t="n">
        <f>(B3-C3)/C3</f>
        <v>0.00406504488904624</v>
      </c>
      <c r="E3" s="26" t="n">
        <f>B3-C3</f>
        <v>877.174999999988</v>
      </c>
      <c r="F3" s="30" t="n">
        <f>IF(ISERROR('Racial Demographics'!C3/'Racial Demographics'!B3),"",'Racial Demographics'!C3/'Racial Demographics'!B3)</f>
        <v>0.614445541903979</v>
      </c>
      <c r="G3" s="34" t="n">
        <f>IF(ISERROR('Racial Demographics'!E3),"",'Racial Demographics'!E3)</f>
        <v>0.0843248931515448</v>
      </c>
      <c r="H3" s="36" t="n">
        <f>IF(ISERROR('Racial Demographics'!G3),"",'Racial Demographics'!G3)</f>
        <v>0.150778632155154</v>
      </c>
      <c r="I3" s="36" t="n">
        <f>IF(ISERROR('Racial Demographics'!J3/B3),"",'Racial Demographics'!J3/B3)</f>
        <v>0.117344065872188</v>
      </c>
      <c r="J3" s="39" t="n">
        <f>IF(ISERROR('Racial Demographics'!H3),"",'Racial Demographics'!H3)</f>
        <v>0.385554458096021</v>
      </c>
      <c r="K3" s="42" t="n">
        <f>IF(ISERROR('Voting Age'!B3/B3),"",'Voting Age'!B3/B3)</f>
        <v>0.824837765736493</v>
      </c>
      <c r="L3" s="46" t="n">
        <f>IF(ISERROR('Voting Age'!G3/'Voting Age'!B3),"",'Voting Age'!G3/'Voting Age'!B3)</f>
        <v>0.611562802513555</v>
      </c>
      <c r="M3" s="49" t="n">
        <f>IF(ISERROR('Voting Age'!D3/'Voting Age'!B3),"",'Voting Age'!D3/'Voting Age'!B3)</f>
        <v>0.0845163420270716</v>
      </c>
      <c r="N3" s="51" t="n">
        <f>IF(ISERROR('Voting Age'!E3/'Voting Age'!B3),"",'Voting Age'!E3/'Voting Age'!B3)</f>
        <v>0.136992126953573</v>
      </c>
      <c r="O3" s="51" t="n">
        <f>IF(ISERROR('Voting Age'!AA3/'Voting Age'!B3),"",'Voting Age'!AA3/'Voting Age'!B3)</f>
        <v>0.122521836932254</v>
      </c>
      <c r="P3" s="47" t="n">
        <f>IF(ISERROR('Voting Age'!L3/'Voting Age'!B3),"",'Voting Age'!L3/'Voting Age'!B3)</f>
        <v>0.388437197486445</v>
      </c>
      <c r="Q3" s="47" t="n">
        <f>IF(ISERROR('Voting Age'!S3/'Voting Age'!B3),"",'Voting Age'!S3/'Voting Age'!B3)</f>
        <v>0.0951256497921225</v>
      </c>
      <c r="R3" s="47" t="n">
        <f>IF(ISERROR('Voting Age'!Z3/'Voting Age'!B3),"",'Voting Age'!Z3/'Voting Age'!B3)</f>
        <v>0.0915556401116887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</row>
    <row r="4">
      <c r="A4" s="12" t="n">
        <v>2</v>
      </c>
      <c r="B4" s="17" t="n">
        <v>220606</v>
      </c>
      <c r="C4" s="22" t="n">
        <v>215784.825</v>
      </c>
      <c r="D4" s="25" t="n">
        <f>(B4-C4)/C4</f>
        <v>0.0223425118054524</v>
      </c>
      <c r="E4" s="27" t="n">
        <f>B4-C4</f>
        <v>4821.17499999999</v>
      </c>
      <c r="F4" s="31" t="n">
        <f>IF(ISERROR('Racial Demographics'!C4/'Racial Demographics'!B4),"",'Racial Demographics'!C4/'Racial Demographics'!B4)</f>
        <v>0.484846287045683</v>
      </c>
      <c r="G4" s="31" t="n">
        <f>IF(ISERROR('Racial Demographics'!E4),"",'Racial Demographics'!E4)</f>
        <v>0.187329447068529</v>
      </c>
      <c r="H4" s="31" t="n">
        <f>IF(ISERROR('Racial Demographics'!G4),"",'Racial Demographics'!G4)</f>
        <v>0.214300608324343</v>
      </c>
      <c r="I4" s="31" t="n">
        <f>IF(ISERROR('Racial Demographics'!J4/B4),"",'Racial Demographics'!J4/B4)</f>
        <v>0.0866431556711966</v>
      </c>
      <c r="J4" s="31" t="n">
        <f>IF(ISERROR('Racial Demographics'!H4),"",'Racial Demographics'!H4)</f>
        <v>0.515153712954317</v>
      </c>
      <c r="K4" s="31" t="n">
        <f>IF(ISERROR('Voting Age'!B4/B4),"",'Voting Age'!B4/B4)</f>
        <v>0.805055166223947</v>
      </c>
      <c r="L4" s="31" t="n">
        <f>IF(ISERROR('Voting Age'!G4/'Voting Age'!B4),"",'Voting Age'!G4/'Voting Age'!B4)</f>
        <v>0.492297297297297</v>
      </c>
      <c r="M4" s="31" t="n">
        <f>IF(ISERROR('Voting Age'!D4/'Voting Age'!B4),"",'Voting Age'!D4/'Voting Age'!B4)</f>
        <v>0.185123873873874</v>
      </c>
      <c r="N4" s="31" t="n">
        <f>IF(ISERROR('Voting Age'!E4/'Voting Age'!B4),"",'Voting Age'!E4/'Voting Age'!B4)</f>
        <v>0.191492117117117</v>
      </c>
      <c r="O4" s="31" t="n">
        <f>IF(ISERROR('Voting Age'!AA4/'Voting Age'!B4),"",'Voting Age'!AA4/'Voting Age'!B4)</f>
        <v>0.0873592342342342</v>
      </c>
      <c r="P4" s="31" t="n">
        <f>IF(ISERROR('Voting Age'!L4/'Voting Age'!B4),"",'Voting Age'!L4/'Voting Age'!B4)</f>
        <v>0.507702702702703</v>
      </c>
      <c r="Q4" s="31" t="n">
        <f>IF(ISERROR('Voting Age'!S4/'Voting Age'!B4),"",'Voting Age'!S4/'Voting Age'!B4)</f>
        <v>0.200242117117117</v>
      </c>
      <c r="R4" s="31" t="n">
        <f>IF(ISERROR('Voting Age'!Z4/'Voting Age'!B4),"",'Voting Age'!Z4/'Voting Age'!B4)</f>
        <v>0.193992117117117</v>
      </c>
      <c r="S4" s="54"/>
      <c r="T4" s="54"/>
    </row>
    <row r="5">
      <c r="A5" s="12" t="n">
        <v>3</v>
      </c>
      <c r="B5" s="16" t="n">
        <v>208665</v>
      </c>
      <c r="C5" s="21" t="n">
        <v>215784.825</v>
      </c>
      <c r="D5" s="24" t="n">
        <f>(B5-C5)/C5</f>
        <v>-0.0329950217769021</v>
      </c>
      <c r="E5" s="26" t="n">
        <f>B5-C5</f>
        <v>-7119.82500000001</v>
      </c>
      <c r="F5" s="32" t="n">
        <f>IF(ISERROR('Racial Demographics'!C5/'Racial Demographics'!B5),"",'Racial Demographics'!C5/'Racial Demographics'!B5)</f>
        <v>0.438358133850909</v>
      </c>
      <c r="G5" s="32" t="n">
        <f>IF(ISERROR('Racial Demographics'!E5),"",'Racial Demographics'!E5)</f>
        <v>0.0764335178395994</v>
      </c>
      <c r="H5" s="32" t="n">
        <f>IF(ISERROR('Racial Demographics'!G5),"",'Racial Demographics'!G5)</f>
        <v>0.262751299930511</v>
      </c>
      <c r="I5" s="32" t="n">
        <f>IF(ISERROR('Racial Demographics'!J5/B5),"",'Racial Demographics'!J5/B5)</f>
        <v>0.203105456113867</v>
      </c>
      <c r="J5" s="32" t="n">
        <f>IF(ISERROR('Racial Demographics'!H5),"",'Racial Demographics'!H5)</f>
        <v>0.561641866149091</v>
      </c>
      <c r="K5" s="43" t="n">
        <f>IF(ISERROR('Voting Age'!B5/B5),"",'Voting Age'!B5/B5)</f>
        <v>0.76614190209187</v>
      </c>
      <c r="L5" s="47" t="n">
        <f>IF(ISERROR('Voting Age'!G5/'Voting Age'!B5),"",'Voting Age'!G5/'Voting Age'!B5)</f>
        <v>0.430476583660168</v>
      </c>
      <c r="M5" s="47" t="n">
        <f>IF(ISERROR('Voting Age'!D5/'Voting Age'!B5),"",'Voting Age'!D5/'Voting Age'!B5)</f>
        <v>0.074343047658366</v>
      </c>
      <c r="N5" s="47" t="n">
        <f>IF(ISERROR('Voting Age'!E5/'Voting Age'!B5),"",'Voting Age'!E5/'Voting Age'!B5)</f>
        <v>0.240650040346038</v>
      </c>
      <c r="O5" s="47" t="n">
        <f>IF(ISERROR('Voting Age'!AA5/'Voting Age'!B5),"",'Voting Age'!AA5/'Voting Age'!B5)</f>
        <v>0.215810642596658</v>
      </c>
      <c r="P5" s="47" t="n">
        <f>IF(ISERROR('Voting Age'!L5/'Voting Age'!B5),"",'Voting Age'!L5/'Voting Age'!B5)</f>
        <v>0.569523416339833</v>
      </c>
      <c r="Q5" s="47" t="n">
        <f>IF(ISERROR('Voting Age'!S5/'Voting Age'!B5),"",'Voting Age'!S5/'Voting Age'!B5)</f>
        <v>0.0832692175370777</v>
      </c>
      <c r="R5" s="47" t="n">
        <f>IF(ISERROR('Voting Age'!Z5/'Voting Age'!B5),"",'Voting Age'!Z5/'Voting Age'!B5)</f>
        <v>0.0798100921390906</v>
      </c>
      <c r="S5" s="54"/>
      <c r="T5" s="54"/>
    </row>
    <row r="6">
      <c r="A6" s="12" t="n">
        <v>4</v>
      </c>
      <c r="B6" s="17" t="n">
        <v>213289</v>
      </c>
      <c r="C6" s="22" t="n">
        <v>215784.825</v>
      </c>
      <c r="D6" s="25" t="n">
        <f>(B6-C6)/C6</f>
        <v>-0.0115662674611155</v>
      </c>
      <c r="E6" s="27" t="n">
        <f>B6-C6</f>
        <v>-2495.82500000001</v>
      </c>
      <c r="F6" s="31" t="n">
        <f>IF(ISERROR('Racial Demographics'!C6/'Racial Demographics'!B6),"",'Racial Demographics'!C6/'Racial Demographics'!B6)</f>
        <v>0.629802755885207</v>
      </c>
      <c r="G6" s="31" t="n">
        <f>IF(ISERROR('Racial Demographics'!E6),"",'Racial Demographics'!E6)</f>
        <v>0.0483663011219519</v>
      </c>
      <c r="H6" s="31" t="n">
        <f>IF(ISERROR('Racial Demographics'!G6),"",'Racial Demographics'!G6)</f>
        <v>0.0905438161367909</v>
      </c>
      <c r="I6" s="31" t="n">
        <f>IF(ISERROR('Racial Demographics'!J6/B6),"",'Racial Demographics'!J6/B6)</f>
        <v>0.186498131642982</v>
      </c>
      <c r="J6" s="31" t="n">
        <f>IF(ISERROR('Racial Demographics'!H6),"",'Racial Demographics'!H6)</f>
        <v>0.370197244114793</v>
      </c>
      <c r="K6" s="31" t="n">
        <f>IF(ISERROR('Voting Age'!B6/B6),"",'Voting Age'!B6/B6)</f>
        <v>0.77774756316547</v>
      </c>
      <c r="L6" s="31" t="n">
        <f>IF(ISERROR('Voting Age'!G6/'Voting Age'!B6),"",'Voting Age'!G6/'Voting Age'!B6)</f>
        <v>0.639672061970642</v>
      </c>
      <c r="M6" s="31" t="n">
        <f>IF(ISERROR('Voting Age'!D6/'Voting Age'!B6),"",'Voting Age'!D6/'Voting Age'!B6)</f>
        <v>0.0481779546071073</v>
      </c>
      <c r="N6" s="31" t="n">
        <f>IF(ISERROR('Voting Age'!E6/'Voting Age'!B6),"",'Voting Age'!E6/'Voting Age'!B6)</f>
        <v>0.0823100340597402</v>
      </c>
      <c r="O6" s="31" t="n">
        <f>IF(ISERROR('Voting Age'!AA6/'Voting Age'!B6),"",'Voting Age'!AA6/'Voting Age'!B6)</f>
        <v>0.18561654158001</v>
      </c>
      <c r="P6" s="31" t="n">
        <f>IF(ISERROR('Voting Age'!L6/'Voting Age'!B6),"",'Voting Age'!L6/'Voting Age'!B6)</f>
        <v>0.360327938029358</v>
      </c>
      <c r="Q6" s="31" t="n">
        <f>IF(ISERROR('Voting Age'!S6/'Voting Age'!B6),"",'Voting Age'!S6/'Voting Age'!B6)</f>
        <v>0.0562498116164813</v>
      </c>
      <c r="R6" s="31" t="n">
        <f>IF(ISERROR('Voting Age'!Z6/'Voting Age'!B6),"",'Voting Age'!Z6/'Voting Age'!B6)</f>
        <v>0.0540856617536245</v>
      </c>
      <c r="S6" s="54"/>
      <c r="T6" s="54"/>
    </row>
    <row r="7">
      <c r="A7" s="12" t="n">
        <v>5</v>
      </c>
      <c r="B7" s="16" t="n">
        <v>216292</v>
      </c>
      <c r="C7" s="21" t="n">
        <v>215784.825</v>
      </c>
      <c r="D7" s="24" t="n">
        <f>(B7-C7)/C7</f>
        <v>0.00235037380408927</v>
      </c>
      <c r="E7" s="26" t="n">
        <f>B7-C7</f>
        <v>507.174999999988</v>
      </c>
      <c r="F7" s="32" t="n">
        <f>IF(ISERROR('Racial Demographics'!C7/'Racial Demographics'!B7),"",'Racial Demographics'!C7/'Racial Demographics'!B7)</f>
        <v>0.417033454774102</v>
      </c>
      <c r="G7" s="32" t="n">
        <f>IF(ISERROR('Racial Demographics'!E7),"",'Racial Demographics'!E7)</f>
        <v>0.0830913764725464</v>
      </c>
      <c r="H7" s="32" t="n">
        <f>IF(ISERROR('Racial Demographics'!G7),"",'Racial Demographics'!G7)</f>
        <v>0.167865663085089</v>
      </c>
      <c r="I7" s="32" t="n">
        <f>IF(ISERROR('Racial Demographics'!J7/B7),"",'Racial Demographics'!J7/B7)</f>
        <v>0.304680709411351</v>
      </c>
      <c r="J7" s="32" t="n">
        <f>IF(ISERROR('Racial Demographics'!H7),"",'Racial Demographics'!H7)</f>
        <v>0.582966545225898</v>
      </c>
      <c r="K7" s="43" t="n">
        <f>IF(ISERROR('Voting Age'!B7/B7),"",'Voting Age'!B7/B7)</f>
        <v>0.763745307269802</v>
      </c>
      <c r="L7" s="47" t="n">
        <f>IF(ISERROR('Voting Age'!G7/'Voting Age'!B7),"",'Voting Age'!G7/'Voting Age'!B7)</f>
        <v>0.420952588503075</v>
      </c>
      <c r="M7" s="47" t="n">
        <f>IF(ISERROR('Voting Age'!D7/'Voting Age'!B7),"",'Voting Age'!D7/'Voting Age'!B7)</f>
        <v>0.0831093515424476</v>
      </c>
      <c r="N7" s="47" t="n">
        <f>IF(ISERROR('Voting Age'!E7/'Voting Age'!B7),"",'Voting Age'!E7/'Voting Age'!B7)</f>
        <v>0.151756743667974</v>
      </c>
      <c r="O7" s="47" t="n">
        <f>IF(ISERROR('Voting Age'!AA7/'Voting Age'!B7),"",'Voting Age'!AA7/'Voting Age'!B7)</f>
        <v>0.304772628214441</v>
      </c>
      <c r="P7" s="47" t="n">
        <f>IF(ISERROR('Voting Age'!L7/'Voting Age'!B7),"",'Voting Age'!L7/'Voting Age'!B7)</f>
        <v>0.579047411496925</v>
      </c>
      <c r="Q7" s="47" t="n">
        <f>IF(ISERROR('Voting Age'!S7/'Voting Age'!B7),"",'Voting Age'!S7/'Voting Age'!B7)</f>
        <v>0.0924136762070802</v>
      </c>
      <c r="R7" s="47" t="n">
        <f>IF(ISERROR('Voting Age'!Z7/'Voting Age'!B7),"",'Voting Age'!Z7/'Voting Age'!B7)</f>
        <v>0.0893203060680905</v>
      </c>
      <c r="S7" s="54"/>
      <c r="T7" s="54"/>
    </row>
    <row r="8">
      <c r="A8" s="12" t="n">
        <v>6</v>
      </c>
      <c r="B8" s="17" t="n">
        <v>212897</v>
      </c>
      <c r="C8" s="22" t="n">
        <v>215784.825</v>
      </c>
      <c r="D8" s="25" t="n">
        <f>(B8-C8)/C8</f>
        <v>-0.0133828919619348</v>
      </c>
      <c r="E8" s="27" t="n">
        <f>B8-C8</f>
        <v>-2887.82500000001</v>
      </c>
      <c r="F8" s="31" t="n">
        <f>IF(ISERROR('Racial Demographics'!C8/'Racial Demographics'!B8),"",'Racial Demographics'!C8/'Racial Demographics'!B8)</f>
        <v>0.545658229096699</v>
      </c>
      <c r="G8" s="31" t="n">
        <f>IF(ISERROR('Racial Demographics'!E8),"",'Racial Demographics'!E8)</f>
        <v>0.0632042724885743</v>
      </c>
      <c r="H8" s="31" t="n">
        <f>IF(ISERROR('Racial Demographics'!G8),"",'Racial Demographics'!G8)</f>
        <v>0.123209815074895</v>
      </c>
      <c r="I8" s="31" t="n">
        <f>IF(ISERROR('Racial Demographics'!J8/B8),"",'Racial Demographics'!J8/B8)</f>
        <v>0.227429226339497</v>
      </c>
      <c r="J8" s="31" t="n">
        <f>IF(ISERROR('Racial Demographics'!H8),"",'Racial Demographics'!H8)</f>
        <v>0.454341770903301</v>
      </c>
      <c r="K8" s="31" t="n">
        <f>IF(ISERROR('Voting Age'!B8/B8),"",'Voting Age'!B8/B8)</f>
        <v>0.775445403176184</v>
      </c>
      <c r="L8" s="31" t="n">
        <f>IF(ISERROR('Voting Age'!G8/'Voting Age'!B8),"",'Voting Age'!G8/'Voting Age'!B8)</f>
        <v>0.546744200133261</v>
      </c>
      <c r="M8" s="31" t="n">
        <f>IF(ISERROR('Voting Age'!D8/'Voting Age'!B8),"",'Voting Age'!D8/'Voting Age'!B8)</f>
        <v>0.0622993518686777</v>
      </c>
      <c r="N8" s="31" t="n">
        <f>IF(ISERROR('Voting Age'!E8/'Voting Age'!B8),"",'Voting Age'!E8/'Voting Age'!B8)</f>
        <v>0.114113513840935</v>
      </c>
      <c r="O8" s="31" t="n">
        <f>IF(ISERROR('Voting Age'!AA8/'Voting Age'!B8),"",'Voting Age'!AA8/'Voting Age'!B8)</f>
        <v>0.231655460657823</v>
      </c>
      <c r="P8" s="31" t="n">
        <f>IF(ISERROR('Voting Age'!L8/'Voting Age'!B8),"",'Voting Age'!L8/'Voting Age'!B8)</f>
        <v>0.453255799866739</v>
      </c>
      <c r="Q8" s="31" t="n">
        <f>IF(ISERROR('Voting Age'!S8/'Voting Age'!B8),"",'Voting Age'!S8/'Voting Age'!B8)</f>
        <v>0.0700042401114544</v>
      </c>
      <c r="R8" s="31" t="n">
        <f>IF(ISERROR('Voting Age'!Z8/'Voting Age'!B8),"",'Voting Age'!Z8/'Voting Age'!B8)</f>
        <v>0.0676297776970138</v>
      </c>
      <c r="S8" s="54"/>
      <c r="T8" s="54"/>
    </row>
    <row r="9">
      <c r="A9" s="12" t="n">
        <v>7</v>
      </c>
      <c r="B9" s="16" t="n">
        <v>216308</v>
      </c>
      <c r="C9" s="21" t="n">
        <v>215784.825</v>
      </c>
      <c r="D9" s="24" t="n">
        <f>(B9-C9)/C9</f>
        <v>0.00242452174289822</v>
      </c>
      <c r="E9" s="26" t="n">
        <f>B9-C9</f>
        <v>523.174999999988</v>
      </c>
      <c r="F9" s="32" t="n">
        <f>IF(ISERROR('Racial Demographics'!C9/'Racial Demographics'!B9),"",'Racial Demographics'!C9/'Racial Demographics'!B9)</f>
        <v>0.493000721193853</v>
      </c>
      <c r="G9" s="32" t="n">
        <f>IF(ISERROR('Racial Demographics'!E9),"",'Racial Demographics'!E9)</f>
        <v>0.155944301643952</v>
      </c>
      <c r="H9" s="32" t="n">
        <f>IF(ISERROR('Racial Demographics'!G9),"",'Racial Demographics'!G9)</f>
        <v>0.158990883370009</v>
      </c>
      <c r="I9" s="32" t="n">
        <f>IF(ISERROR('Racial Demographics'!J9/B9),"",'Racial Demographics'!J9/B9)</f>
        <v>0.154261515986464</v>
      </c>
      <c r="J9" s="32" t="n">
        <f>IF(ISERROR('Racial Demographics'!H9),"",'Racial Demographics'!H9)</f>
        <v>0.506999278806147</v>
      </c>
      <c r="K9" s="43" t="n">
        <f>IF(ISERROR('Voting Age'!B9/B9),"",'Voting Age'!B9/B9)</f>
        <v>0.768103814930562</v>
      </c>
      <c r="L9" s="47" t="n">
        <f>IF(ISERROR('Voting Age'!G9/'Voting Age'!B9),"",'Voting Age'!G9/'Voting Age'!B9)</f>
        <v>0.494002299168808</v>
      </c>
      <c r="M9" s="47" t="n">
        <f>IF(ISERROR('Voting Age'!D9/'Voting Age'!B9),"",'Voting Age'!D9/'Voting Age'!B9)</f>
        <v>0.153460489807219</v>
      </c>
      <c r="N9" s="47" t="n">
        <f>IF(ISERROR('Voting Age'!E9/'Voting Age'!B9),"",'Voting Age'!E9/'Voting Age'!B9)</f>
        <v>0.146201857391346</v>
      </c>
      <c r="O9" s="47" t="n">
        <f>IF(ISERROR('Voting Age'!AA9/'Voting Age'!B9),"",'Voting Age'!AA9/'Voting Age'!B9)</f>
        <v>0.159082017731286</v>
      </c>
      <c r="P9" s="47" t="n">
        <f>IF(ISERROR('Voting Age'!L9/'Voting Age'!B9),"",'Voting Age'!L9/'Voting Age'!B9)</f>
        <v>0.505997700831192</v>
      </c>
      <c r="Q9" s="47" t="n">
        <f>IF(ISERROR('Voting Age'!S9/'Voting Age'!B9),"",'Voting Age'!S9/'Voting Age'!B9)</f>
        <v>0.166081843187057</v>
      </c>
      <c r="R9" s="47" t="n">
        <f>IF(ISERROR('Voting Age'!Z9/'Voting Age'!B9),"",'Voting Age'!Z9/'Voting Age'!B9)</f>
        <v>0.161062191914389</v>
      </c>
      <c r="S9" s="54"/>
      <c r="T9" s="54"/>
    </row>
    <row r="10">
      <c r="A10" s="12" t="n">
        <v>8</v>
      </c>
      <c r="B10" s="17" t="n">
        <v>205263</v>
      </c>
      <c r="C10" s="22" t="n">
        <v>215784.825</v>
      </c>
      <c r="D10" s="25" t="n">
        <f>(B10-C10)/C10</f>
        <v>-0.0487607272661551</v>
      </c>
      <c r="E10" s="27" t="n">
        <f>B10-C10</f>
        <v>-10521.825</v>
      </c>
      <c r="F10" s="31" t="n">
        <f>IF(ISERROR('Racial Demographics'!C10/'Racial Demographics'!B10),"",'Racial Demographics'!C10/'Racial Demographics'!B10)</f>
        <v>0.361877201444001</v>
      </c>
      <c r="G10" s="31" t="n">
        <f>IF(ISERROR('Racial Demographics'!E10),"",'Racial Demographics'!E10)</f>
        <v>0.262599689179248</v>
      </c>
      <c r="H10" s="31" t="n">
        <f>IF(ISERROR('Racial Demographics'!G10),"",'Racial Demographics'!G10)</f>
        <v>0.276425853660913</v>
      </c>
      <c r="I10" s="31" t="n">
        <f>IF(ISERROR('Racial Demographics'!J10/B10),"",'Racial Demographics'!J10/B10)</f>
        <v>0.0818316014089242</v>
      </c>
      <c r="J10" s="31" t="n">
        <f>IF(ISERROR('Racial Demographics'!H10),"",'Racial Demographics'!H10)</f>
        <v>0.638122798555999</v>
      </c>
      <c r="K10" s="31" t="n">
        <f>IF(ISERROR('Voting Age'!B10/B10),"",'Voting Age'!B10/B10)</f>
        <v>0.728767483667295</v>
      </c>
      <c r="L10" s="31" t="n">
        <f>IF(ISERROR('Voting Age'!G10/'Voting Age'!B10),"",'Voting Age'!G10/'Voting Age'!B10)</f>
        <v>0.35568123324576</v>
      </c>
      <c r="M10" s="31" t="n">
        <f>IF(ISERROR('Voting Age'!D10/'Voting Age'!B10),"",'Voting Age'!D10/'Voting Age'!B10)</f>
        <v>0.264484688045244</v>
      </c>
      <c r="N10" s="31" t="n">
        <f>IF(ISERROR('Voting Age'!E10/'Voting Age'!B10),"",'Voting Age'!E10/'Voting Age'!B10)</f>
        <v>0.253100161108103</v>
      </c>
      <c r="O10" s="31" t="n">
        <f>IF(ISERROR('Voting Age'!AA10/'Voting Age'!B10),"",'Voting Age'!AA10/'Voting Age'!B10)</f>
        <v>0.0855209941907493</v>
      </c>
      <c r="P10" s="31" t="n">
        <f>IF(ISERROR('Voting Age'!L10/'Voting Age'!B10),"",'Voting Age'!L10/'Voting Age'!B10)</f>
        <v>0.64431876675424</v>
      </c>
      <c r="Q10" s="31" t="n">
        <f>IF(ISERROR('Voting Age'!S10/'Voting Age'!B10),"",'Voting Age'!S10/'Voting Age'!B10)</f>
        <v>0.281925810052878</v>
      </c>
      <c r="R10" s="31" t="n">
        <f>IF(ISERROR('Voting Age'!Z10/'Voting Age'!B10),"",'Voting Age'!Z10/'Voting Age'!B10)</f>
        <v>0.273536155733376</v>
      </c>
      <c r="S10" s="54"/>
      <c r="T10" s="54"/>
    </row>
    <row r="11">
      <c r="A11" s="12" t="n">
        <v>9</v>
      </c>
      <c r="B11" s="16" t="n">
        <v>211019</v>
      </c>
      <c r="C11" s="21" t="n">
        <v>215784.825</v>
      </c>
      <c r="D11" s="24" t="n">
        <f>(B11-C11)/C11</f>
        <v>-0.0220860062796353</v>
      </c>
      <c r="E11" s="26" t="n">
        <f>B11-C11</f>
        <v>-4765.82500000001</v>
      </c>
      <c r="F11" s="32" t="n">
        <f>IF(ISERROR('Racial Demographics'!C11/'Racial Demographics'!B11),"",'Racial Demographics'!C11/'Racial Demographics'!B11)</f>
        <v>0.382174117022638</v>
      </c>
      <c r="G11" s="32" t="n">
        <f>IF(ISERROR('Racial Demographics'!E11),"",'Racial Demographics'!E11)</f>
        <v>0.189371573175875</v>
      </c>
      <c r="H11" s="32" t="n">
        <f>IF(ISERROR('Racial Demographics'!G11),"",'Racial Demographics'!G11)</f>
        <v>0.315014287812946</v>
      </c>
      <c r="I11" s="32" t="n">
        <f>IF(ISERROR('Racial Demographics'!J11/B11),"",'Racial Demographics'!J11/B11)</f>
        <v>0.0966784981447168</v>
      </c>
      <c r="J11" s="32" t="n">
        <f>IF(ISERROR('Racial Demographics'!H11),"",'Racial Demographics'!H11)</f>
        <v>0.617825882977362</v>
      </c>
      <c r="K11" s="43" t="n">
        <f>IF(ISERROR('Voting Age'!B11/B11),"",'Voting Age'!B11/B11)</f>
        <v>0.738502220179226</v>
      </c>
      <c r="L11" s="47" t="n">
        <f>IF(ISERROR('Voting Age'!G11/'Voting Age'!B11),"",'Voting Age'!G11/'Voting Age'!B11)</f>
        <v>0.378540535684493</v>
      </c>
      <c r="M11" s="47" t="n">
        <f>IF(ISERROR('Voting Age'!D11/'Voting Age'!B11),"",'Voting Age'!D11/'Voting Age'!B11)</f>
        <v>0.19267444397387</v>
      </c>
      <c r="N11" s="47" t="n">
        <f>IF(ISERROR('Voting Age'!E11/'Voting Age'!B11),"",'Voting Age'!E11/'Voting Age'!B11)</f>
        <v>0.28591871045573</v>
      </c>
      <c r="O11" s="47" t="n">
        <f>IF(ISERROR('Voting Age'!AA11/'Voting Age'!B11),"",'Voting Age'!AA11/'Voting Age'!B11)</f>
        <v>0.0987820685583747</v>
      </c>
      <c r="P11" s="47" t="n">
        <f>IF(ISERROR('Voting Age'!L11/'Voting Age'!B11),"",'Voting Age'!L11/'Voting Age'!B11)</f>
        <v>0.621459464315507</v>
      </c>
      <c r="Q11" s="47" t="n">
        <f>IF(ISERROR('Voting Age'!S11/'Voting Age'!B11),"",'Voting Age'!S11/'Voting Age'!B11)</f>
        <v>0.209242931762471</v>
      </c>
      <c r="R11" s="47" t="n">
        <f>IF(ISERROR('Voting Age'!Z11/'Voting Age'!B11),"",'Voting Age'!Z11/'Voting Age'!B11)</f>
        <v>0.201516959919917</v>
      </c>
      <c r="S11" s="54"/>
      <c r="T11" s="54"/>
    </row>
    <row r="12">
      <c r="A12" s="12" t="n">
        <v>10</v>
      </c>
      <c r="B12" s="17" t="n">
        <v>209845</v>
      </c>
      <c r="C12" s="22" t="n">
        <v>215784.825</v>
      </c>
      <c r="D12" s="25" t="n">
        <f>(B12-C12)/C12</f>
        <v>-0.027526611289742</v>
      </c>
      <c r="E12" s="27" t="n">
        <f>B12-C12</f>
        <v>-5939.82500000001</v>
      </c>
      <c r="F12" s="31" t="n">
        <f>IF(ISERROR('Racial Demographics'!C12/'Racial Demographics'!B12),"",'Racial Demographics'!C12/'Racial Demographics'!B12)</f>
        <v>0.521551621434869</v>
      </c>
      <c r="G12" s="31" t="n">
        <f>IF(ISERROR('Racial Demographics'!E12),"",'Racial Demographics'!E12)</f>
        <v>0.119988562986967</v>
      </c>
      <c r="H12" s="31" t="n">
        <f>IF(ISERROR('Racial Demographics'!G12),"",'Racial Demographics'!G12)</f>
        <v>0.215473325549811</v>
      </c>
      <c r="I12" s="31" t="n">
        <f>IF(ISERROR('Racial Demographics'!J12/B12),"",'Racial Demographics'!J12/B12)</f>
        <v>0.110457718792442</v>
      </c>
      <c r="J12" s="31" t="n">
        <f>IF(ISERROR('Racial Demographics'!H12),"",'Racial Demographics'!H12)</f>
        <v>0.478448378565131</v>
      </c>
      <c r="K12" s="31" t="n">
        <f>IF(ISERROR('Voting Age'!B12/B12),"",'Voting Age'!B12/B12)</f>
        <v>0.72929543234292</v>
      </c>
      <c r="L12" s="31" t="n">
        <f>IF(ISERROR('Voting Age'!G12/'Voting Age'!B12),"",'Voting Age'!G12/'Voting Age'!B12)</f>
        <v>0.523271845738668</v>
      </c>
      <c r="M12" s="31" t="n">
        <f>IF(ISERROR('Voting Age'!D12/'Voting Age'!B12),"",'Voting Age'!D12/'Voting Age'!B12)</f>
        <v>0.120041296662942</v>
      </c>
      <c r="N12" s="31" t="n">
        <f>IF(ISERROR('Voting Age'!E12/'Voting Age'!B12),"",'Voting Age'!E12/'Voting Age'!B12)</f>
        <v>0.195845503433765</v>
      </c>
      <c r="O12" s="31" t="n">
        <f>IF(ISERROR('Voting Age'!AA12/'Voting Age'!B12),"",'Voting Age'!AA12/'Voting Age'!B12)</f>
        <v>0.114454485457955</v>
      </c>
      <c r="P12" s="31" t="n">
        <f>IF(ISERROR('Voting Age'!L12/'Voting Age'!B12),"",'Voting Age'!L12/'Voting Age'!B12)</f>
        <v>0.476728154261332</v>
      </c>
      <c r="Q12" s="31" t="n">
        <f>IF(ISERROR('Voting Age'!S12/'Voting Age'!B12),"",'Voting Age'!S12/'Voting Age'!B12)</f>
        <v>0.132959572396579</v>
      </c>
      <c r="R12" s="31" t="n">
        <f>IF(ISERROR('Voting Age'!Z12/'Voting Age'!B12),"",'Voting Age'!Z12/'Voting Age'!B12)</f>
        <v>0.128542397689478</v>
      </c>
      <c r="S12" s="54"/>
      <c r="T12" s="54"/>
    </row>
    <row r="13">
      <c r="A13" s="12" t="n">
        <v>11</v>
      </c>
      <c r="B13" s="16" t="n">
        <v>218697</v>
      </c>
      <c r="C13" s="21" t="n">
        <v>215784.825</v>
      </c>
      <c r="D13" s="24" t="n">
        <f>(B13-C13)/C13</f>
        <v>0.0134957358563096</v>
      </c>
      <c r="E13" s="26" t="n">
        <f>B13-C13</f>
        <v>2912.17499999999</v>
      </c>
      <c r="F13" s="32" t="n">
        <f>IF(ISERROR('Racial Demographics'!C13/'Racial Demographics'!B13),"",'Racial Demographics'!C13/'Racial Demographics'!B13)</f>
        <v>0.454176326149879</v>
      </c>
      <c r="G13" s="32" t="n">
        <f>IF(ISERROR('Racial Demographics'!E13),"",'Racial Demographics'!E13)</f>
        <v>0.0787848027179157</v>
      </c>
      <c r="H13" s="32" t="n">
        <f>IF(ISERROR('Racial Demographics'!G13),"",'Racial Demographics'!G13)</f>
        <v>0.168584845699758</v>
      </c>
      <c r="I13" s="32" t="n">
        <f>IF(ISERROR('Racial Demographics'!J13/B13),"",'Racial Demographics'!J13/B13)</f>
        <v>0.266025597058945</v>
      </c>
      <c r="J13" s="32" t="n">
        <f>IF(ISERROR('Racial Demographics'!H13),"",'Racial Demographics'!H13)</f>
        <v>0.545823673850121</v>
      </c>
      <c r="K13" s="43" t="n">
        <f>IF(ISERROR('Voting Age'!B13/B13),"",'Voting Age'!B13/B13)</f>
        <v>0.725784990191909</v>
      </c>
      <c r="L13" s="47" t="n">
        <f>IF(ISERROR('Voting Age'!G13/'Voting Age'!B13),"",'Voting Age'!G13/'Voting Age'!B13)</f>
        <v>0.461068375260668</v>
      </c>
      <c r="M13" s="47" t="n">
        <f>IF(ISERROR('Voting Age'!D13/'Voting Age'!B13),"",'Voting Age'!D13/'Voting Age'!B13)</f>
        <v>0.0802320966187227</v>
      </c>
      <c r="N13" s="47" t="n">
        <f>IF(ISERROR('Voting Age'!E13/'Voting Age'!B13),"",'Voting Age'!E13/'Voting Age'!B13)</f>
        <v>0.158397752115267</v>
      </c>
      <c r="O13" s="47" t="n">
        <f>IF(ISERROR('Voting Age'!AA13/'Voting Age'!B13),"",'Voting Age'!AA13/'Voting Age'!B13)</f>
        <v>0.258053135257392</v>
      </c>
      <c r="P13" s="47" t="n">
        <f>IF(ISERROR('Voting Age'!L13/'Voting Age'!B13),"",'Voting Age'!L13/'Voting Age'!B13)</f>
        <v>0.538931624739332</v>
      </c>
      <c r="Q13" s="47" t="n">
        <f>IF(ISERROR('Voting Age'!S13/'Voting Age'!B13),"",'Voting Age'!S13/'Voting Age'!B13)</f>
        <v>0.0895310816685252</v>
      </c>
      <c r="R13" s="47" t="n">
        <f>IF(ISERROR('Voting Age'!Z13/'Voting Age'!B13),"",'Voting Age'!Z13/'Voting Age'!B13)</f>
        <v>0.0862865171016903</v>
      </c>
      <c r="S13" s="54"/>
      <c r="T13" s="54"/>
    </row>
    <row r="14">
      <c r="A14" s="12" t="n">
        <v>12</v>
      </c>
      <c r="B14" s="17" t="n">
        <v>217239</v>
      </c>
      <c r="C14" s="22" t="n">
        <v>215784.825</v>
      </c>
      <c r="D14" s="25" t="n">
        <f>(B14-C14)/C14</f>
        <v>0.00673900493234401</v>
      </c>
      <c r="E14" s="27" t="n">
        <f>B14-C14</f>
        <v>1454.17499999999</v>
      </c>
      <c r="F14" s="31" t="n">
        <f>IF(ISERROR('Racial Demographics'!C14/'Racial Demographics'!B14),"",'Racial Demographics'!C14/'Racial Demographics'!B14)</f>
        <v>0.640437490505848</v>
      </c>
      <c r="G14" s="31" t="n">
        <f>IF(ISERROR('Racial Demographics'!E14),"",'Racial Demographics'!E14)</f>
        <v>0.0640584793706471</v>
      </c>
      <c r="H14" s="31" t="n">
        <f>IF(ISERROR('Racial Demographics'!G14),"",'Racial Demographics'!G14)</f>
        <v>0.109381832912138</v>
      </c>
      <c r="I14" s="31" t="n">
        <f>IF(ISERROR('Racial Demographics'!J14/B14),"",'Racial Demographics'!J14/B14)</f>
        <v>0.1464377943187</v>
      </c>
      <c r="J14" s="31" t="n">
        <f>IF(ISERROR('Racial Demographics'!H14),"",'Racial Demographics'!H14)</f>
        <v>0.359562509494152</v>
      </c>
      <c r="K14" s="31" t="n">
        <f>IF(ISERROR('Voting Age'!B14/B14),"",'Voting Age'!B14/B14)</f>
        <v>0.717909767583169</v>
      </c>
      <c r="L14" s="31" t="n">
        <f>IF(ISERROR('Voting Age'!G14/'Voting Age'!B14),"",'Voting Age'!G14/'Voting Age'!B14)</f>
        <v>0.650963721001808</v>
      </c>
      <c r="M14" s="31" t="n">
        <f>IF(ISERROR('Voting Age'!D14/'Voting Age'!B14),"",'Voting Age'!D14/'Voting Age'!B14)</f>
        <v>0.0651008604880801</v>
      </c>
      <c r="N14" s="31" t="n">
        <f>IF(ISERROR('Voting Age'!E14/'Voting Age'!B14),"",'Voting Age'!E14/'Voting Age'!B14)</f>
        <v>0.0980905115479809</v>
      </c>
      <c r="O14" s="31" t="n">
        <f>IF(ISERROR('Voting Age'!AA14/'Voting Age'!B14),"",'Voting Age'!AA14/'Voting Age'!B14)</f>
        <v>0.142166480719168</v>
      </c>
      <c r="P14" s="31" t="n">
        <f>IF(ISERROR('Voting Age'!L14/'Voting Age'!B14),"",'Voting Age'!L14/'Voting Age'!B14)</f>
        <v>0.349036278998192</v>
      </c>
      <c r="Q14" s="31" t="n">
        <f>IF(ISERROR('Voting Age'!S14/'Voting Age'!B14),"",'Voting Age'!S14/'Voting Age'!B14)</f>
        <v>0.0743469395606509</v>
      </c>
      <c r="R14" s="31" t="n">
        <f>IF(ISERROR('Voting Age'!Z14/'Voting Age'!B14),"",'Voting Age'!Z14/'Voting Age'!B14)</f>
        <v>0.0718270303543262</v>
      </c>
      <c r="S14" s="54"/>
      <c r="T14" s="54"/>
    </row>
    <row r="15">
      <c r="A15" s="12" t="n">
        <v>13</v>
      </c>
      <c r="B15" s="16" t="n">
        <v>207781</v>
      </c>
      <c r="C15" s="21" t="n">
        <v>215784.825</v>
      </c>
      <c r="D15" s="24" t="n">
        <f>(B15-C15)/C15</f>
        <v>-0.0370916953960966</v>
      </c>
      <c r="E15" s="26" t="n">
        <f>B15-C15</f>
        <v>-8003.82500000001</v>
      </c>
      <c r="F15" s="32" t="n">
        <f>IF(ISERROR('Racial Demographics'!C15/'Racial Demographics'!B15),"",'Racial Demographics'!C15/'Racial Demographics'!B15)</f>
        <v>0.779007705228101</v>
      </c>
      <c r="G15" s="32" t="n">
        <f>IF(ISERROR('Racial Demographics'!E15),"",'Racial Demographics'!E15)</f>
        <v>0.077600935600464</v>
      </c>
      <c r="H15" s="32" t="n">
        <f>IF(ISERROR('Racial Demographics'!G15),"",'Racial Demographics'!G15)</f>
        <v>0.0951723208570562</v>
      </c>
      <c r="I15" s="32" t="n">
        <f>IF(ISERROR('Racial Demographics'!J15/B15),"",'Racial Demographics'!J15/B15)</f>
        <v>0.014856988848836</v>
      </c>
      <c r="J15" s="32" t="n">
        <f>IF(ISERROR('Racial Demographics'!H15),"",'Racial Demographics'!H15)</f>
        <v>0.220992294771899</v>
      </c>
      <c r="K15" s="43" t="n">
        <f>IF(ISERROR('Voting Age'!B15/B15),"",'Voting Age'!B15/B15)</f>
        <v>0.773415278586589</v>
      </c>
      <c r="L15" s="47" t="n">
        <f>IF(ISERROR('Voting Age'!G15/'Voting Age'!B15),"",'Voting Age'!G15/'Voting Age'!B15)</f>
        <v>0.786560133415473</v>
      </c>
      <c r="M15" s="47" t="n">
        <f>IF(ISERROR('Voting Age'!D15/'Voting Age'!B15),"",'Voting Age'!D15/'Voting Age'!B15)</f>
        <v>0.0795203514601651</v>
      </c>
      <c r="N15" s="47" t="n">
        <f>IF(ISERROR('Voting Age'!E15/'Voting Age'!B15),"",'Voting Age'!E15/'Voting Age'!B15)</f>
        <v>0.077659753206265</v>
      </c>
      <c r="O15" s="47" t="n">
        <f>IF(ISERROR('Voting Age'!AA15/'Voting Age'!B15),"",'Voting Age'!AA15/'Voting Age'!B15)</f>
        <v>0.0154572778016316</v>
      </c>
      <c r="P15" s="47" t="n">
        <f>IF(ISERROR('Voting Age'!L15/'Voting Age'!B15),"",'Voting Age'!L15/'Voting Age'!B15)</f>
        <v>0.213439866584527</v>
      </c>
      <c r="Q15" s="47" t="n">
        <f>IF(ISERROR('Voting Age'!S15/'Voting Age'!B15),"",'Voting Age'!S15/'Voting Age'!B15)</f>
        <v>0.0885868787375312</v>
      </c>
      <c r="R15" s="47" t="n">
        <f>IF(ISERROR('Voting Age'!Z15/'Voting Age'!B15),"",'Voting Age'!Z15/'Voting Age'!B15)</f>
        <v>0.0869129625826846</v>
      </c>
      <c r="S15" s="54"/>
      <c r="T15" s="54"/>
    </row>
    <row r="16">
      <c r="A16" s="12" t="n">
        <v>14</v>
      </c>
      <c r="B16" s="17" t="n">
        <v>211567</v>
      </c>
      <c r="C16" s="22" t="n">
        <v>215784.825</v>
      </c>
      <c r="D16" s="25" t="n">
        <f>(B16-C16)/C16</f>
        <v>-0.0195464393754288</v>
      </c>
      <c r="E16" s="27" t="n">
        <f>B16-C16</f>
        <v>-4217.82500000001</v>
      </c>
      <c r="F16" s="31" t="n">
        <f>IF(ISERROR('Racial Demographics'!C16/'Racial Demographics'!B16),"",'Racial Demographics'!C16/'Racial Demographics'!B16)</f>
        <v>0.592067761040238</v>
      </c>
      <c r="G16" s="31" t="n">
        <f>IF(ISERROR('Racial Demographics'!E16),"",'Racial Demographics'!E16)</f>
        <v>0.191513799411061</v>
      </c>
      <c r="H16" s="31" t="n">
        <f>IF(ISERROR('Racial Demographics'!G16),"",'Racial Demographics'!G16)</f>
        <v>0.135654426257403</v>
      </c>
      <c r="I16" s="31" t="n">
        <f>IF(ISERROR('Racial Demographics'!J16/B16),"",'Racial Demographics'!J16/B16)</f>
        <v>0.0378225337599909</v>
      </c>
      <c r="J16" s="31" t="n">
        <f>IF(ISERROR('Racial Demographics'!H16),"",'Racial Demographics'!H16)</f>
        <v>0.407932238959762</v>
      </c>
      <c r="K16" s="31" t="n">
        <f>IF(ISERROR('Voting Age'!B16/B16),"",'Voting Age'!B16/B16)</f>
        <v>0.743296449824405</v>
      </c>
      <c r="L16" s="31" t="n">
        <f>IF(ISERROR('Voting Age'!G16/'Voting Age'!B16),"",'Voting Age'!G16/'Voting Age'!B16)</f>
        <v>0.60101617098126</v>
      </c>
      <c r="M16" s="31" t="n">
        <f>IF(ISERROR('Voting Age'!D16/'Voting Age'!B16),"",'Voting Age'!D16/'Voting Age'!B16)</f>
        <v>0.189327025188068</v>
      </c>
      <c r="N16" s="31" t="n">
        <f>IF(ISERROR('Voting Age'!E16/'Voting Age'!B16),"",'Voting Age'!E16/'Voting Age'!B16)</f>
        <v>0.116071144686723</v>
      </c>
      <c r="O16" s="31" t="n">
        <f>IF(ISERROR('Voting Age'!AA16/'Voting Age'!B16),"",'Voting Age'!AA16/'Voting Age'!B16)</f>
        <v>0.0372638419911355</v>
      </c>
      <c r="P16" s="31" t="n">
        <f>IF(ISERROR('Voting Age'!L16/'Voting Age'!B16),"",'Voting Age'!L16/'Voting Age'!B16)</f>
        <v>0.39898382901874</v>
      </c>
      <c r="Q16" s="31" t="n">
        <f>IF(ISERROR('Voting Age'!S16/'Voting Age'!B16),"",'Voting Age'!S16/'Voting Age'!B16)</f>
        <v>0.206553603337212</v>
      </c>
      <c r="R16" s="31" t="n">
        <f>IF(ISERROR('Voting Age'!Z16/'Voting Age'!B16),"",'Voting Age'!Z16/'Voting Age'!B16)</f>
        <v>0.20031540726327</v>
      </c>
      <c r="S16" s="54"/>
      <c r="T16" s="54"/>
    </row>
    <row r="17">
      <c r="A17" s="12" t="n">
        <v>15</v>
      </c>
      <c r="B17" s="16" t="n">
        <v>214632</v>
      </c>
      <c r="C17" s="21" t="n">
        <v>215784.825</v>
      </c>
      <c r="D17" s="24" t="n">
        <f>(B17-C17)/C17</f>
        <v>-0.0053424748473393</v>
      </c>
      <c r="E17" s="26" t="n">
        <f>B17-C17</f>
        <v>-1152.82500000001</v>
      </c>
      <c r="F17" s="32" t="n">
        <f>IF(ISERROR('Racial Demographics'!C17/'Racial Demographics'!B17),"",'Racial Demographics'!C17/'Racial Demographics'!B17)</f>
        <v>0.684473890193447</v>
      </c>
      <c r="G17" s="32" t="n">
        <f>IF(ISERROR('Racial Demographics'!E17),"",'Racial Demographics'!E17)</f>
        <v>0.152330500577733</v>
      </c>
      <c r="H17" s="32" t="n">
        <f>IF(ISERROR('Racial Demographics'!G17),"",'Racial Demographics'!G17)</f>
        <v>0.0940540087219054</v>
      </c>
      <c r="I17" s="32" t="n">
        <f>IF(ISERROR('Racial Demographics'!J17/B17),"",'Racial Demographics'!J17/B17)</f>
        <v>0.0212410078646241</v>
      </c>
      <c r="J17" s="32" t="n">
        <f>IF(ISERROR('Racial Demographics'!H17),"",'Racial Demographics'!H17)</f>
        <v>0.315526109806553</v>
      </c>
      <c r="K17" s="43" t="n">
        <f>IF(ISERROR('Voting Age'!B17/B17),"",'Voting Age'!B17/B17)</f>
        <v>0.763134108613813</v>
      </c>
      <c r="L17" s="47" t="n">
        <f>IF(ISERROR('Voting Age'!G17/'Voting Age'!B17),"",'Voting Age'!G17/'Voting Age'!B17)</f>
        <v>0.699785705127814</v>
      </c>
      <c r="M17" s="47" t="n">
        <f>IF(ISERROR('Voting Age'!D17/'Voting Age'!B17),"",'Voting Age'!D17/'Voting Age'!B17)</f>
        <v>0.153645149670621</v>
      </c>
      <c r="N17" s="47" t="n">
        <f>IF(ISERROR('Voting Age'!E17/'Voting Age'!B17),"",'Voting Age'!E17/'Voting Age'!B17)</f>
        <v>0.0777749964894715</v>
      </c>
      <c r="O17" s="47" t="n">
        <f>IF(ISERROR('Voting Age'!AA17/'Voting Age'!B17),"",'Voting Age'!AA17/'Voting Age'!B17)</f>
        <v>0.0213501187474434</v>
      </c>
      <c r="P17" s="47" t="n">
        <f>IF(ISERROR('Voting Age'!L17/'Voting Age'!B17),"",'Voting Age'!L17/'Voting Age'!B17)</f>
        <v>0.300214294872186</v>
      </c>
      <c r="Q17" s="47" t="n">
        <f>IF(ISERROR('Voting Age'!S17/'Voting Age'!B17),"",'Voting Age'!S17/'Voting Age'!B17)</f>
        <v>0.167931474483037</v>
      </c>
      <c r="R17" s="47" t="n">
        <f>IF(ISERROR('Voting Age'!Z17/'Voting Age'!B17),"",'Voting Age'!Z17/'Voting Age'!B17)</f>
        <v>0.16397526145806</v>
      </c>
      <c r="S17" s="54"/>
      <c r="T17" s="54"/>
    </row>
    <row r="18">
      <c r="A18" s="12" t="n">
        <v>16</v>
      </c>
      <c r="B18" s="17" t="n">
        <v>205116</v>
      </c>
      <c r="C18" s="22" t="n">
        <v>215784.825</v>
      </c>
      <c r="D18" s="25" t="n">
        <f>(B18-C18)/C18</f>
        <v>-0.0494419614539623</v>
      </c>
      <c r="E18" s="27" t="n">
        <f>B18-C18</f>
        <v>-10668.825</v>
      </c>
      <c r="F18" s="31" t="n">
        <f>IF(ISERROR('Racial Demographics'!C18/'Racial Demographics'!B18),"",'Racial Demographics'!C18/'Racial Demographics'!B18)</f>
        <v>0.720553247918251</v>
      </c>
      <c r="G18" s="31" t="n">
        <f>IF(ISERROR('Racial Demographics'!E18),"",'Racial Demographics'!E18)</f>
        <v>0.168806919011681</v>
      </c>
      <c r="H18" s="31" t="n">
        <f>IF(ISERROR('Racial Demographics'!G18),"",'Racial Demographics'!G18)</f>
        <v>0.0507176426997406</v>
      </c>
      <c r="I18" s="31" t="n">
        <f>IF(ISERROR('Racial Demographics'!J18/B18),"",'Racial Demographics'!J18/B18)</f>
        <v>0.0260828019267146</v>
      </c>
      <c r="J18" s="31" t="n">
        <f>IF(ISERROR('Racial Demographics'!H18),"",'Racial Demographics'!H18)</f>
        <v>0.279446752081749</v>
      </c>
      <c r="K18" s="31" t="n">
        <f>IF(ISERROR('Voting Age'!B18/B18),"",'Voting Age'!B18/B18)</f>
        <v>0.792112755708965</v>
      </c>
      <c r="L18" s="31" t="n">
        <f>IF(ISERROR('Voting Age'!G18/'Voting Age'!B18),"",'Voting Age'!G18/'Voting Age'!B18)</f>
        <v>0.723557470380058</v>
      </c>
      <c r="M18" s="31" t="n">
        <f>IF(ISERROR('Voting Age'!D18/'Voting Age'!B18),"",'Voting Age'!D18/'Voting Age'!B18)</f>
        <v>0.170376981074011</v>
      </c>
      <c r="N18" s="31" t="n">
        <f>IF(ISERROR('Voting Age'!E18/'Voting Age'!B18),"",'Voting Age'!E18/'Voting Age'!B18)</f>
        <v>0.0416556393291276</v>
      </c>
      <c r="O18" s="31" t="n">
        <f>IF(ISERROR('Voting Age'!AA18/'Voting Age'!B18),"",'Voting Age'!AA18/'Voting Age'!B18)</f>
        <v>0.0249022926604093</v>
      </c>
      <c r="P18" s="31" t="n">
        <f>IF(ISERROR('Voting Age'!L18/'Voting Age'!B18),"",'Voting Age'!L18/'Voting Age'!B18)</f>
        <v>0.276442529619942</v>
      </c>
      <c r="Q18" s="31" t="n">
        <f>IF(ISERROR('Voting Age'!S18/'Voting Age'!B18),"",'Voting Age'!S18/'Voting Age'!B18)</f>
        <v>0.179578396676412</v>
      </c>
      <c r="R18" s="31" t="n">
        <f>IF(ISERROR('Voting Age'!Z18/'Voting Age'!B18),"",'Voting Age'!Z18/'Voting Age'!B18)</f>
        <v>0.177362671180182</v>
      </c>
      <c r="S18" s="54"/>
      <c r="T18" s="54"/>
    </row>
    <row r="19">
      <c r="A19" s="12" t="n">
        <v>17</v>
      </c>
      <c r="B19" s="16" t="n">
        <v>206999</v>
      </c>
      <c r="C19" s="21" t="n">
        <v>215784.825</v>
      </c>
      <c r="D19" s="24" t="n">
        <f>(B19-C19)/C19</f>
        <v>-0.040715675905384</v>
      </c>
      <c r="E19" s="26" t="n">
        <f>B19-C19</f>
        <v>-8785.82500000001</v>
      </c>
      <c r="F19" s="32" t="n">
        <f>IF(ISERROR('Racial Demographics'!C19/'Racial Demographics'!B19),"",'Racial Demographics'!C19/'Racial Demographics'!B19)</f>
        <v>0.762264552002667</v>
      </c>
      <c r="G19" s="32" t="n">
        <f>IF(ISERROR('Racial Demographics'!E19),"",'Racial Demographics'!E19)</f>
        <v>0.132928178396997</v>
      </c>
      <c r="H19" s="32" t="n">
        <f>IF(ISERROR('Racial Demographics'!G19),"",'Racial Demographics'!G19)</f>
        <v>0.0431403050256281</v>
      </c>
      <c r="I19" s="32" t="n">
        <f>IF(ISERROR('Racial Demographics'!J19/B19),"",'Racial Demographics'!J19/B19)</f>
        <v>0.0154010405847371</v>
      </c>
      <c r="J19" s="32" t="n">
        <f>IF(ISERROR('Racial Demographics'!H19),"",'Racial Demographics'!H19)</f>
        <v>0.237735447997333</v>
      </c>
      <c r="K19" s="43" t="n">
        <f>IF(ISERROR('Voting Age'!B19/B19),"",'Voting Age'!B19/B19)</f>
        <v>0.807086024570167</v>
      </c>
      <c r="L19" s="47" t="n">
        <f>IF(ISERROR('Voting Age'!G19/'Voting Age'!B19),"",'Voting Age'!G19/'Voting Age'!B19)</f>
        <v>0.77683071361019</v>
      </c>
      <c r="M19" s="47" t="n">
        <f>IF(ISERROR('Voting Age'!D19/'Voting Age'!B19),"",'Voting Age'!D19/'Voting Age'!B19)</f>
        <v>0.132714017214753</v>
      </c>
      <c r="N19" s="47" t="n">
        <f>IF(ISERROR('Voting Age'!E19/'Voting Age'!B19),"",'Voting Age'!E19/'Voting Age'!B19)</f>
        <v>0.0339626255491842</v>
      </c>
      <c r="O19" s="47" t="n">
        <f>IF(ISERROR('Voting Age'!AA19/'Voting Age'!B19),"",'Voting Age'!AA19/'Voting Age'!B19)</f>
        <v>0.015556726084302</v>
      </c>
      <c r="P19" s="47" t="n">
        <f>IF(ISERROR('Voting Age'!L19/'Voting Age'!B19),"",'Voting Age'!L19/'Voting Age'!B19)</f>
        <v>0.22316928638981</v>
      </c>
      <c r="Q19" s="47" t="n">
        <f>IF(ISERROR('Voting Age'!S19/'Voting Age'!B19),"",'Voting Age'!S19/'Voting Age'!B19)</f>
        <v>0.14064501454515</v>
      </c>
      <c r="R19" s="47" t="n">
        <f>IF(ISERROR('Voting Age'!Z19/'Voting Age'!B19),"",'Voting Age'!Z19/'Voting Age'!B19)</f>
        <v>0.138945087570182</v>
      </c>
      <c r="S19" s="54"/>
      <c r="T19" s="54"/>
    </row>
    <row r="20">
      <c r="A20" s="12" t="n">
        <v>18</v>
      </c>
      <c r="B20" s="17" t="n">
        <v>211969</v>
      </c>
      <c r="C20" s="22" t="n">
        <v>215784.825</v>
      </c>
      <c r="D20" s="25" t="n">
        <f>(B20-C20)/C20</f>
        <v>-0.0176834724128539</v>
      </c>
      <c r="E20" s="27" t="n">
        <f>B20-C20</f>
        <v>-3815.82500000001</v>
      </c>
      <c r="F20" s="31" t="n">
        <f>IF(ISERROR('Racial Demographics'!C20/'Racial Demographics'!B20),"",'Racial Demographics'!C20/'Racial Demographics'!B20)</f>
        <v>0.556751223056202</v>
      </c>
      <c r="G20" s="31" t="n">
        <f>IF(ISERROR('Racial Demographics'!E20),"",'Racial Demographics'!E20)</f>
        <v>0.263203581655808</v>
      </c>
      <c r="H20" s="31" t="n">
        <f>IF(ISERROR('Racial Demographics'!G20),"",'Racial Demographics'!G20)</f>
        <v>0.0896074425977384</v>
      </c>
      <c r="I20" s="31" t="n">
        <f>IF(ISERROR('Racial Demographics'!J20/B20),"",'Racial Demographics'!J20/B20)</f>
        <v>0.0459406800050951</v>
      </c>
      <c r="J20" s="31" t="n">
        <f>IF(ISERROR('Racial Demographics'!H20),"",'Racial Demographics'!H20)</f>
        <v>0.443248776943798</v>
      </c>
      <c r="K20" s="31" t="n">
        <f>IF(ISERROR('Voting Age'!B20/B20),"",'Voting Age'!B20/B20)</f>
        <v>0.777764673136166</v>
      </c>
      <c r="L20" s="31" t="n">
        <f>IF(ISERROR('Voting Age'!G20/'Voting Age'!B20),"",'Voting Age'!G20/'Voting Age'!B20)</f>
        <v>0.567147068457255</v>
      </c>
      <c r="M20" s="31" t="n">
        <f>IF(ISERROR('Voting Age'!D20/'Voting Age'!B20),"",'Voting Age'!D20/'Voting Age'!B20)</f>
        <v>0.262328492921352</v>
      </c>
      <c r="N20" s="31" t="n">
        <f>IF(ISERROR('Voting Age'!E20/'Voting Age'!B20),"",'Voting Age'!E20/'Voting Age'!B20)</f>
        <v>0.0763365724060123</v>
      </c>
      <c r="O20" s="31" t="n">
        <f>IF(ISERROR('Voting Age'!AA20/'Voting Age'!B20),"",'Voting Age'!AA20/'Voting Age'!B20)</f>
        <v>0.0471121301452124</v>
      </c>
      <c r="P20" s="31" t="n">
        <f>IF(ISERROR('Voting Age'!L20/'Voting Age'!B20),"",'Voting Age'!L20/'Voting Age'!B20)</f>
        <v>0.432852931542745</v>
      </c>
      <c r="Q20" s="31" t="n">
        <f>IF(ISERROR('Voting Age'!S20/'Voting Age'!B20),"",'Voting Age'!S20/'Voting Age'!B20)</f>
        <v>0.279864371413667</v>
      </c>
      <c r="R20" s="31" t="n">
        <f>IF(ISERROR('Voting Age'!Z20/'Voting Age'!B20),"",'Voting Age'!Z20/'Voting Age'!B20)</f>
        <v>0.271232909948927</v>
      </c>
      <c r="S20" s="54"/>
      <c r="T20" s="54"/>
    </row>
    <row r="21">
      <c r="A21" s="12" t="n">
        <v>19</v>
      </c>
      <c r="B21" s="16" t="n">
        <v>211037</v>
      </c>
      <c r="C21" s="21" t="n">
        <v>215784.825</v>
      </c>
      <c r="D21" s="24" t="n">
        <f>(B21-C21)/C21</f>
        <v>-0.0220025898484753</v>
      </c>
      <c r="E21" s="26" t="n">
        <f>B21-C21</f>
        <v>-4747.82500000001</v>
      </c>
      <c r="F21" s="32" t="n">
        <f>IF(ISERROR('Racial Demographics'!C21/'Racial Demographics'!B21),"",'Racial Demographics'!C21/'Racial Demographics'!B21)</f>
        <v>0.354184337343689</v>
      </c>
      <c r="G21" s="32" t="n">
        <f>IF(ISERROR('Racial Demographics'!E21),"",'Racial Demographics'!E21)</f>
        <v>0.50019664798116</v>
      </c>
      <c r="H21" s="32" t="n">
        <f>IF(ISERROR('Racial Demographics'!G21),"",'Racial Demographics'!G21)</f>
        <v>0.0735368679425883</v>
      </c>
      <c r="I21" s="32" t="n">
        <f>IF(ISERROR('Racial Demographics'!J21/B21),"",'Racial Demographics'!J21/B21)</f>
        <v>0.0248629387263845</v>
      </c>
      <c r="J21" s="32" t="n">
        <f>IF(ISERROR('Racial Demographics'!H21),"",'Racial Demographics'!H21)</f>
        <v>0.645815662656311</v>
      </c>
      <c r="K21" s="43" t="n">
        <f>IF(ISERROR('Voting Age'!B21/B21),"",'Voting Age'!B21/B21)</f>
        <v>0.784279533920592</v>
      </c>
      <c r="L21" s="47" t="n">
        <f>IF(ISERROR('Voting Age'!G21/'Voting Age'!B21),"",'Voting Age'!G21/'Voting Age'!B21)</f>
        <v>0.371683019962299</v>
      </c>
      <c r="M21" s="47" t="n">
        <f>IF(ISERROR('Voting Age'!D21/'Voting Age'!B21),"",'Voting Age'!D21/'Voting Age'!B21)</f>
        <v>0.490194064478709</v>
      </c>
      <c r="N21" s="47" t="n">
        <f>IF(ISERROR('Voting Age'!E21/'Voting Age'!B21),"",'Voting Age'!E21/'Voting Age'!B21)</f>
        <v>0.063886606409203</v>
      </c>
      <c r="O21" s="47" t="n">
        <f>IF(ISERROR('Voting Age'!AA21/'Voting Age'!B21),"",'Voting Age'!AA21/'Voting Age'!B21)</f>
        <v>0.0261552032481029</v>
      </c>
      <c r="P21" s="47" t="n">
        <f>IF(ISERROR('Voting Age'!L21/'Voting Age'!B21),"",'Voting Age'!L21/'Voting Age'!B21)</f>
        <v>0.628316980037701</v>
      </c>
      <c r="Q21" s="47" t="n">
        <f>IF(ISERROR('Voting Age'!S21/'Voting Age'!B21),"",'Voting Age'!S21/'Voting Age'!B21)</f>
        <v>0.514705882352941</v>
      </c>
      <c r="R21" s="47" t="n">
        <f>IF(ISERROR('Voting Age'!Z21/'Voting Age'!B21),"",'Voting Age'!Z21/'Voting Age'!B21)</f>
        <v>0.504223258736527</v>
      </c>
      <c r="S21" s="54"/>
      <c r="T21" s="54"/>
    </row>
    <row r="22">
      <c r="A22" s="12" t="n">
        <v>20</v>
      </c>
      <c r="B22" s="17" t="n">
        <v>216285</v>
      </c>
      <c r="C22" s="22" t="n">
        <v>215784.825</v>
      </c>
      <c r="D22" s="25" t="n">
        <f>(B22-C22)/C22</f>
        <v>0.00231793408086036</v>
      </c>
      <c r="E22" s="27" t="n">
        <f>B22-C22</f>
        <v>500.174999999988</v>
      </c>
      <c r="F22" s="31" t="n">
        <f>IF(ISERROR('Racial Demographics'!C22/'Racial Demographics'!B22),"",'Racial Demographics'!C22/'Racial Demographics'!B22)</f>
        <v>0.347620038375292</v>
      </c>
      <c r="G22" s="31" t="n">
        <f>IF(ISERROR('Racial Demographics'!E22),"",'Racial Demographics'!E22)</f>
        <v>0.495045888526712</v>
      </c>
      <c r="H22" s="31" t="n">
        <f>IF(ISERROR('Racial Demographics'!G22),"",'Racial Demographics'!G22)</f>
        <v>0.0775134660286197</v>
      </c>
      <c r="I22" s="31" t="n">
        <f>IF(ISERROR('Racial Demographics'!J22/B22),"",'Racial Demographics'!J22/B22)</f>
        <v>0.0358832096539288</v>
      </c>
      <c r="J22" s="31" t="n">
        <f>IF(ISERROR('Racial Demographics'!H22),"",'Racial Demographics'!H22)</f>
        <v>0.652379961624708</v>
      </c>
      <c r="K22" s="31" t="n">
        <f>IF(ISERROR('Voting Age'!B22/B22),"",'Voting Age'!B22/B22)</f>
        <v>0.782338118685993</v>
      </c>
      <c r="L22" s="31" t="n">
        <f>IF(ISERROR('Voting Age'!G22/'Voting Age'!B22),"",'Voting Age'!G22/'Voting Age'!B22)</f>
        <v>0.365910595243724</v>
      </c>
      <c r="M22" s="31" t="n">
        <f>IF(ISERROR('Voting Age'!D22/'Voting Age'!B22),"",'Voting Age'!D22/'Voting Age'!B22)</f>
        <v>0.483009077584984</v>
      </c>
      <c r="N22" s="31" t="n">
        <f>IF(ISERROR('Voting Age'!E22/'Voting Age'!B22),"",'Voting Age'!E22/'Voting Age'!B22)</f>
        <v>0.0693761524277812</v>
      </c>
      <c r="O22" s="31" t="n">
        <f>IF(ISERROR('Voting Age'!AA22/'Voting Age'!B22),"",'Voting Age'!AA22/'Voting Age'!B22)</f>
        <v>0.0388456810552693</v>
      </c>
      <c r="P22" s="31" t="n">
        <f>IF(ISERROR('Voting Age'!L22/'Voting Age'!B22),"",'Voting Age'!L22/'Voting Age'!B22)</f>
        <v>0.634089404756276</v>
      </c>
      <c r="Q22" s="31" t="n">
        <f>IF(ISERROR('Voting Age'!S22/'Voting Age'!B22),"",'Voting Age'!S22/'Voting Age'!B22)</f>
        <v>0.504349676138244</v>
      </c>
      <c r="R22" s="31" t="n">
        <f>IF(ISERROR('Voting Age'!Z22/'Voting Age'!B22),"",'Voting Age'!Z22/'Voting Age'!B22)</f>
        <v>0.493883267930594</v>
      </c>
      <c r="S22" s="54"/>
      <c r="T22" s="54"/>
    </row>
    <row r="23">
      <c r="A23" s="12" t="n">
        <v>21</v>
      </c>
      <c r="B23" s="16" t="n">
        <v>224291</v>
      </c>
      <c r="C23" s="21" t="n">
        <v>215784.825</v>
      </c>
      <c r="D23" s="24" t="n">
        <f>(B23-C23)/C23</f>
        <v>0.0394197089623888</v>
      </c>
      <c r="E23" s="26" t="n">
        <f>B23-C23</f>
        <v>8506.17499999999</v>
      </c>
      <c r="F23" s="32" t="n">
        <f>IF(ISERROR('Racial Demographics'!C23/'Racial Demographics'!B23),"",'Racial Demographics'!C23/'Racial Demographics'!B23)</f>
        <v>0.606212465056556</v>
      </c>
      <c r="G23" s="32" t="n">
        <f>IF(ISERROR('Racial Demographics'!E23),"",'Racial Demographics'!E23)</f>
        <v>0.206865188527404</v>
      </c>
      <c r="H23" s="32" t="n">
        <f>IF(ISERROR('Racial Demographics'!G23),"",'Racial Demographics'!G23)</f>
        <v>0.109870659099117</v>
      </c>
      <c r="I23" s="32" t="n">
        <f>IF(ISERROR('Racial Demographics'!J23/B23),"",'Racial Demographics'!J23/B23)</f>
        <v>0.0413748211029422</v>
      </c>
      <c r="J23" s="32" t="n">
        <f>IF(ISERROR('Racial Demographics'!H23),"",'Racial Demographics'!H23)</f>
        <v>0.393787534943444</v>
      </c>
      <c r="K23" s="43" t="n">
        <f>IF(ISERROR('Voting Age'!B23/B23),"",'Voting Age'!B23/B23)</f>
        <v>0.802925663535318</v>
      </c>
      <c r="L23" s="47" t="n">
        <f>IF(ISERROR('Voting Age'!G23/'Voting Age'!B23),"",'Voting Age'!G23/'Voting Age'!B23)</f>
        <v>0.610981237055012</v>
      </c>
      <c r="M23" s="47" t="n">
        <f>IF(ISERROR('Voting Age'!D23/'Voting Age'!B23),"",'Voting Age'!D23/'Voting Age'!B23)</f>
        <v>0.202094519931811</v>
      </c>
      <c r="N23" s="47" t="n">
        <f>IF(ISERROR('Voting Age'!E23/'Voting Age'!B23),"",'Voting Age'!E23/'Voting Age'!B23)</f>
        <v>0.0960691658013538</v>
      </c>
      <c r="O23" s="47" t="n">
        <f>IF(ISERROR('Voting Age'!AA23/'Voting Age'!B23),"",'Voting Age'!AA23/'Voting Age'!B23)</f>
        <v>0.0424901021161759</v>
      </c>
      <c r="P23" s="47" t="n">
        <f>IF(ISERROR('Voting Age'!L23/'Voting Age'!B23),"",'Voting Age'!L23/'Voting Age'!B23)</f>
        <v>0.389018762944988</v>
      </c>
      <c r="Q23" s="47" t="n">
        <f>IF(ISERROR('Voting Age'!S23/'Voting Age'!B23),"",'Voting Age'!S23/'Voting Age'!B23)</f>
        <v>0.217642387930412</v>
      </c>
      <c r="R23" s="47" t="n">
        <f>IF(ISERROR('Voting Age'!Z23/'Voting Age'!B23),"",'Voting Age'!Z23/'Voting Age'!B23)</f>
        <v>0.210012826991099</v>
      </c>
      <c r="S23" s="54"/>
      <c r="T23" s="54"/>
    </row>
    <row r="24">
      <c r="A24" s="12" t="n">
        <v>22</v>
      </c>
      <c r="B24" s="17" t="n">
        <v>220905</v>
      </c>
      <c r="C24" s="22" t="n">
        <v>215784.825</v>
      </c>
      <c r="D24" s="25" t="n">
        <f>(B24-C24)/C24</f>
        <v>0.0237281514119447</v>
      </c>
      <c r="E24" s="27" t="n">
        <f>B24-C24</f>
        <v>5120.17499999999</v>
      </c>
      <c r="F24" s="31" t="n">
        <f>IF(ISERROR('Racial Demographics'!C24/'Racial Demographics'!B24),"",'Racial Demographics'!C24/'Racial Demographics'!B24)</f>
        <v>0.651302596138612</v>
      </c>
      <c r="G24" s="31" t="n">
        <f>IF(ISERROR('Racial Demographics'!E24),"",'Racial Demographics'!E24)</f>
        <v>0.15265838256264</v>
      </c>
      <c r="H24" s="31" t="n">
        <f>IF(ISERROR('Racial Demographics'!G24),"",'Racial Demographics'!G24)</f>
        <v>0.0866616871505851</v>
      </c>
      <c r="I24" s="31" t="n">
        <f>IF(ISERROR('Racial Demographics'!J24/B24),"",'Racial Demographics'!J24/B24)</f>
        <v>0.0663950566985808</v>
      </c>
      <c r="J24" s="31" t="n">
        <f>IF(ISERROR('Racial Demographics'!H24),"",'Racial Demographics'!H24)</f>
        <v>0.348697403861388</v>
      </c>
      <c r="K24" s="31" t="n">
        <f>IF(ISERROR('Voting Age'!B24/B24),"",'Voting Age'!B24/B24)</f>
        <v>0.778941173807745</v>
      </c>
      <c r="L24" s="31" t="n">
        <f>IF(ISERROR('Voting Age'!G24/'Voting Age'!B24),"",'Voting Age'!G24/'Voting Age'!B24)</f>
        <v>0.658363940675996</v>
      </c>
      <c r="M24" s="31" t="n">
        <f>IF(ISERROR('Voting Age'!D24/'Voting Age'!B24),"",'Voting Age'!D24/'Voting Age'!B24)</f>
        <v>0.147839276581896</v>
      </c>
      <c r="N24" s="31" t="n">
        <f>IF(ISERROR('Voting Age'!E24/'Voting Age'!B24),"",'Voting Age'!E24/'Voting Age'!B24)</f>
        <v>0.0749046910595565</v>
      </c>
      <c r="O24" s="31" t="n">
        <f>IF(ISERROR('Voting Age'!AA24/'Voting Age'!B24),"",'Voting Age'!AA24/'Voting Age'!B24)</f>
        <v>0.0676112325073225</v>
      </c>
      <c r="P24" s="31" t="n">
        <f>IF(ISERROR('Voting Age'!L24/'Voting Age'!B24),"",'Voting Age'!L24/'Voting Age'!B24)</f>
        <v>0.341636059324004</v>
      </c>
      <c r="Q24" s="31" t="n">
        <f>IF(ISERROR('Voting Age'!S24/'Voting Age'!B24),"",'Voting Age'!S24/'Voting Age'!B24)</f>
        <v>0.162647031475196</v>
      </c>
      <c r="R24" s="31" t="n">
        <f>IF(ISERROR('Voting Age'!Z24/'Voting Age'!B24),"",'Voting Age'!Z24/'Voting Age'!B24)</f>
        <v>0.15624854711981</v>
      </c>
      <c r="S24" s="54"/>
      <c r="T24" s="54"/>
    </row>
    <row r="25">
      <c r="A25" s="12" t="n">
        <v>23</v>
      </c>
      <c r="B25" s="16" t="n">
        <v>222015</v>
      </c>
      <c r="C25" s="21" t="n">
        <v>215784.825</v>
      </c>
      <c r="D25" s="24" t="n">
        <f>(B25-C25)/C25</f>
        <v>0.0288721646668156</v>
      </c>
      <c r="E25" s="26" t="n">
        <f>B25-C25</f>
        <v>6230.17499999999</v>
      </c>
      <c r="F25" s="32" t="n">
        <f>IF(ISERROR('Racial Demographics'!C25/'Racial Demographics'!B25),"",'Racial Demographics'!C25/'Racial Demographics'!B25)</f>
        <v>0.599418958178501</v>
      </c>
      <c r="G25" s="32" t="n">
        <f>IF(ISERROR('Racial Demographics'!E25),"",'Racial Demographics'!E25)</f>
        <v>0.195721009841677</v>
      </c>
      <c r="H25" s="32" t="n">
        <f>IF(ISERROR('Racial Demographics'!G25),"",'Racial Demographics'!G25)</f>
        <v>0.0783956039006374</v>
      </c>
      <c r="I25" s="32" t="n">
        <f>IF(ISERROR('Racial Demographics'!J25/B25),"",'Racial Demographics'!J25/B25)</f>
        <v>0.0802603427696327</v>
      </c>
      <c r="J25" s="32" t="n">
        <f>IF(ISERROR('Racial Demographics'!H25),"",'Racial Demographics'!H25)</f>
        <v>0.400581041821499</v>
      </c>
      <c r="K25" s="43" t="n">
        <f>IF(ISERROR('Voting Age'!B25/B25),"",'Voting Age'!B25/B25)</f>
        <v>0.774934126072563</v>
      </c>
      <c r="L25" s="47" t="n">
        <f>IF(ISERROR('Voting Age'!G25/'Voting Age'!B25),"",'Voting Age'!G25/'Voting Age'!B25)</f>
        <v>0.602050602451656</v>
      </c>
      <c r="M25" s="47" t="n">
        <f>IF(ISERROR('Voting Age'!D25/'Voting Age'!B25),"",'Voting Age'!D25/'Voting Age'!B25)</f>
        <v>0.197818038094242</v>
      </c>
      <c r="N25" s="47" t="n">
        <f>IF(ISERROR('Voting Age'!E25/'Voting Age'!B25),"",'Voting Age'!E25/'Voting Age'!B25)</f>
        <v>0.0660691555214563</v>
      </c>
      <c r="O25" s="47" t="n">
        <f>IF(ISERROR('Voting Age'!AA25/'Voting Age'!B25),"",'Voting Age'!AA25/'Voting Age'!B25)</f>
        <v>0.0834306904508652</v>
      </c>
      <c r="P25" s="47" t="n">
        <f>IF(ISERROR('Voting Age'!L25/'Voting Age'!B25),"",'Voting Age'!L25/'Voting Age'!B25)</f>
        <v>0.397949397548344</v>
      </c>
      <c r="Q25" s="47" t="n">
        <f>IF(ISERROR('Voting Age'!S25/'Voting Age'!B25),"",'Voting Age'!S25/'Voting Age'!B25)</f>
        <v>0.213993850517591</v>
      </c>
      <c r="R25" s="47" t="n">
        <f>IF(ISERROR('Voting Age'!Z25/'Voting Age'!B25),"",'Voting Age'!Z25/'Voting Age'!B25)</f>
        <v>0.206780705272397</v>
      </c>
      <c r="S25" s="54"/>
      <c r="T25" s="54"/>
    </row>
    <row r="26">
      <c r="A26" s="12" t="n">
        <v>24</v>
      </c>
      <c r="B26" s="17" t="n">
        <v>212236</v>
      </c>
      <c r="C26" s="22" t="n">
        <v>215784.825</v>
      </c>
      <c r="D26" s="25" t="n">
        <f>(B26-C26)/C26</f>
        <v>-0.0164461286839796</v>
      </c>
      <c r="E26" s="27" t="n">
        <f>B26-C26</f>
        <v>-3548.82500000001</v>
      </c>
      <c r="F26" s="31" t="n">
        <f>IF(ISERROR('Racial Demographics'!C26/'Racial Demographics'!B26),"",'Racial Demographics'!C26/'Racial Demographics'!B26)</f>
        <v>0.387224599031267</v>
      </c>
      <c r="G26" s="31" t="n">
        <f>IF(ISERROR('Racial Demographics'!E26),"",'Racial Demographics'!E26)</f>
        <v>0.489987561016981</v>
      </c>
      <c r="H26" s="31" t="n">
        <f>IF(ISERROR('Racial Demographics'!G26),"",'Racial Demographics'!G26)</f>
        <v>0.0552074106183682</v>
      </c>
      <c r="I26" s="31" t="n">
        <f>IF(ISERROR('Racial Demographics'!J26/B26),"",'Racial Demographics'!J26/B26)</f>
        <v>0.0192050359034283</v>
      </c>
      <c r="J26" s="31" t="n">
        <f>IF(ISERROR('Racial Demographics'!H26),"",'Racial Demographics'!H26)</f>
        <v>0.612775400968733</v>
      </c>
      <c r="K26" s="31" t="n">
        <f>IF(ISERROR('Voting Age'!B26/B26),"",'Voting Age'!B26/B26)</f>
        <v>0.756742494204565</v>
      </c>
      <c r="L26" s="31" t="n">
        <f>IF(ISERROR('Voting Age'!G26/'Voting Age'!B26),"",'Voting Age'!G26/'Voting Age'!B26)</f>
        <v>0.407800358637179</v>
      </c>
      <c r="M26" s="31" t="n">
        <f>IF(ISERROR('Voting Age'!D26/'Voting Age'!B26),"",'Voting Age'!D26/'Voting Age'!B26)</f>
        <v>0.48126494321578</v>
      </c>
      <c r="N26" s="31" t="n">
        <f>IF(ISERROR('Voting Age'!E26/'Voting Age'!B26),"",'Voting Age'!E26/'Voting Age'!B26)</f>
        <v>0.0471396194461048</v>
      </c>
      <c r="O26" s="31" t="n">
        <f>IF(ISERROR('Voting Age'!AA26/'Voting Age'!B26),"",'Voting Age'!AA26/'Voting Age'!B26)</f>
        <v>0.0203850368599323</v>
      </c>
      <c r="P26" s="31" t="n">
        <f>IF(ISERROR('Voting Age'!L26/'Voting Age'!B26),"",'Voting Age'!L26/'Voting Age'!B26)</f>
        <v>0.592199641362821</v>
      </c>
      <c r="Q26" s="31" t="n">
        <f>IF(ISERROR('Voting Age'!S26/'Voting Age'!B26),"",'Voting Age'!S26/'Voting Age'!B26)</f>
        <v>0.500772066148635</v>
      </c>
      <c r="R26" s="31" t="n">
        <f>IF(ISERROR('Voting Age'!Z26/'Voting Age'!B26),"",'Voting Age'!Z26/'Voting Age'!B26)</f>
        <v>0.493661585973301</v>
      </c>
      <c r="S26" s="54"/>
      <c r="T26" s="54"/>
    </row>
    <row r="27">
      <c r="A27" s="12" t="n">
        <v>25</v>
      </c>
      <c r="B27" s="16" t="n">
        <v>226216</v>
      </c>
      <c r="C27" s="21" t="n">
        <v>215784.825</v>
      </c>
      <c r="D27" s="24" t="n">
        <f>(B27-C27)/C27</f>
        <v>0.0483406328503406</v>
      </c>
      <c r="E27" s="26" t="n">
        <f>B27-C27</f>
        <v>10431.175</v>
      </c>
      <c r="F27" s="32" t="n">
        <f>IF(ISERROR('Racial Demographics'!C27/'Racial Demographics'!B27),"",'Racial Demographics'!C27/'Racial Demographics'!B27)</f>
        <v>0.616715882165718</v>
      </c>
      <c r="G27" s="32" t="n">
        <f>IF(ISERROR('Racial Demographics'!E27),"",'Racial Demographics'!E27)</f>
        <v>0.316219896028574</v>
      </c>
      <c r="H27" s="32" t="n">
        <f>IF(ISERROR('Racial Demographics'!G27),"",'Racial Demographics'!G27)</f>
        <v>0.0409475899140644</v>
      </c>
      <c r="I27" s="32" t="n">
        <f>IF(ISERROR('Racial Demographics'!J27/B27),"",'Racial Demographics'!J27/B27)</f>
        <v>0.0133633341585034</v>
      </c>
      <c r="J27" s="32" t="n">
        <f>IF(ISERROR('Racial Demographics'!H27),"",'Racial Demographics'!H27)</f>
        <v>0.383284117834282</v>
      </c>
      <c r="K27" s="43" t="n">
        <f>IF(ISERROR('Voting Age'!B27/B27),"",'Voting Age'!B27/B27)</f>
        <v>0.804757400007073</v>
      </c>
      <c r="L27" s="47" t="n">
        <f>IF(ISERROR('Voting Age'!G27/'Voting Age'!B27),"",'Voting Age'!G27/'Voting Age'!B27)</f>
        <v>0.604990963971239</v>
      </c>
      <c r="M27" s="47" t="n">
        <f>IF(ISERROR('Voting Age'!D27/'Voting Age'!B27),"",'Voting Age'!D27/'Voting Age'!B27)</f>
        <v>0.31385506100006</v>
      </c>
      <c r="N27" s="47" t="n">
        <f>IF(ISERROR('Voting Age'!E27/'Voting Age'!B27),"",'Voting Age'!E27/'Voting Age'!B27)</f>
        <v>0.0310081351723986</v>
      </c>
      <c r="O27" s="47" t="n">
        <f>IF(ISERROR('Voting Age'!AA27/'Voting Age'!B27),"",'Voting Age'!AA27/'Voting Age'!B27)</f>
        <v>0.0123208586699185</v>
      </c>
      <c r="P27" s="47" t="n">
        <f>IF(ISERROR('Voting Age'!L27/'Voting Age'!B27),"",'Voting Age'!L27/'Voting Age'!B27)</f>
        <v>0.395009036028761</v>
      </c>
      <c r="Q27" s="47" t="n">
        <f>IF(ISERROR('Voting Age'!S27/'Voting Age'!B27),"",'Voting Age'!S27/'Voting Age'!B27)</f>
        <v>0.323709550725354</v>
      </c>
      <c r="R27" s="47" t="n">
        <f>IF(ISERROR('Voting Age'!Z27/'Voting Age'!B27),"",'Voting Age'!Z27/'Voting Age'!B27)</f>
        <v>0.320836697812127</v>
      </c>
      <c r="S27" s="54"/>
      <c r="T27" s="54"/>
    </row>
    <row r="28">
      <c r="A28" s="12" t="n">
        <v>26</v>
      </c>
      <c r="B28" s="17" t="n">
        <v>224355</v>
      </c>
      <c r="C28" s="22" t="n">
        <v>215784.825</v>
      </c>
      <c r="D28" s="25" t="n">
        <f>(B28-C28)/C28</f>
        <v>0.0397163007176246</v>
      </c>
      <c r="E28" s="27" t="n">
        <f>B28-C28</f>
        <v>8570.17499999999</v>
      </c>
      <c r="F28" s="31" t="n">
        <f>IF(ISERROR('Racial Demographics'!C28/'Racial Demographics'!B28),"",'Racial Demographics'!C28/'Racial Demographics'!B28)</f>
        <v>0.298130195449177</v>
      </c>
      <c r="G28" s="31" t="n">
        <f>IF(ISERROR('Racial Demographics'!E28),"",'Racial Demographics'!E28)</f>
        <v>0.483947315638163</v>
      </c>
      <c r="H28" s="31" t="n">
        <f>IF(ISERROR('Racial Demographics'!G28),"",'Racial Demographics'!G28)</f>
        <v>0.168023890708921</v>
      </c>
      <c r="I28" s="31" t="n">
        <f>IF(ISERROR('Racial Demographics'!J28/B28),"",'Racial Demographics'!J28/B28)</f>
        <v>0.020244701477569</v>
      </c>
      <c r="J28" s="31" t="n">
        <f>IF(ISERROR('Racial Demographics'!H28),"",'Racial Demographics'!H28)</f>
        <v>0.701869804550823</v>
      </c>
      <c r="K28" s="31" t="n">
        <f>IF(ISERROR('Voting Age'!B28/B28),"",'Voting Age'!B28/B28)</f>
        <v>0.771611954268904</v>
      </c>
      <c r="L28" s="31" t="n">
        <f>IF(ISERROR('Voting Age'!G28/'Voting Age'!B28),"",'Voting Age'!G28/'Voting Age'!B28)</f>
        <v>0.313722092250816</v>
      </c>
      <c r="M28" s="31" t="n">
        <f>IF(ISERROR('Voting Age'!D28/'Voting Age'!B28),"",'Voting Age'!D28/'Voting Age'!B28)</f>
        <v>0.48411171764434</v>
      </c>
      <c r="N28" s="31" t="n">
        <f>IF(ISERROR('Voting Age'!E28/'Voting Age'!B28),"",'Voting Age'!E28/'Voting Age'!B28)</f>
        <v>0.144533980302111</v>
      </c>
      <c r="O28" s="31" t="n">
        <f>IF(ISERROR('Voting Age'!AA28/'Voting Age'!B28),"",'Voting Age'!AA28/'Voting Age'!B28)</f>
        <v>0.0221529041388672</v>
      </c>
      <c r="P28" s="31" t="n">
        <f>IF(ISERROR('Voting Age'!L28/'Voting Age'!B28),"",'Voting Age'!L28/'Voting Age'!B28)</f>
        <v>0.686277907749184</v>
      </c>
      <c r="Q28" s="31" t="n">
        <f>IF(ISERROR('Voting Age'!S28/'Voting Age'!B28),"",'Voting Age'!S28/'Voting Age'!B28)</f>
        <v>0.503260838171158</v>
      </c>
      <c r="R28" s="31" t="n">
        <f>IF(ISERROR('Voting Age'!Z28/'Voting Age'!B28),"",'Voting Age'!Z28/'Voting Age'!B28)</f>
        <v>0.494255263841955</v>
      </c>
      <c r="S28" s="54"/>
      <c r="T28" s="54"/>
    </row>
    <row r="29">
      <c r="A29" s="12" t="n">
        <v>27</v>
      </c>
      <c r="B29" s="16" t="n">
        <v>211450</v>
      </c>
      <c r="C29" s="21" t="n">
        <v>215784.825</v>
      </c>
      <c r="D29" s="24" t="n">
        <f>(B29-C29)/C29</f>
        <v>-0.0200886461779692</v>
      </c>
      <c r="E29" s="26" t="n">
        <f>B29-C29</f>
        <v>-4334.82500000001</v>
      </c>
      <c r="F29" s="32" t="n">
        <f>IF(ISERROR('Racial Demographics'!C29/'Racial Demographics'!B29),"",'Racial Demographics'!C29/'Racial Demographics'!B29)</f>
        <v>0.357332702766612</v>
      </c>
      <c r="G29" s="32" t="n">
        <f>IF(ISERROR('Racial Demographics'!E29),"",'Racial Demographics'!E29)</f>
        <v>0.523107117521873</v>
      </c>
      <c r="H29" s="32" t="n">
        <f>IF(ISERROR('Racial Demographics'!G29),"",'Racial Demographics'!G29)</f>
        <v>0.0477701584298889</v>
      </c>
      <c r="I29" s="32" t="n">
        <f>IF(ISERROR('Racial Demographics'!J29/B29),"",'Racial Demographics'!J29/B29)</f>
        <v>0.0261432962875384</v>
      </c>
      <c r="J29" s="32" t="n">
        <f>IF(ISERROR('Racial Demographics'!H29),"",'Racial Demographics'!H29)</f>
        <v>0.642667297233389</v>
      </c>
      <c r="K29" s="43" t="n">
        <f>IF(ISERROR('Voting Age'!B29/B29),"",'Voting Age'!B29/B29)</f>
        <v>0.799120359423032</v>
      </c>
      <c r="L29" s="47" t="n">
        <f>IF(ISERROR('Voting Age'!G29/'Voting Age'!B29),"",'Voting Age'!G29/'Voting Age'!B29)</f>
        <v>0.384562121983264</v>
      </c>
      <c r="M29" s="47" t="n">
        <f>IF(ISERROR('Voting Age'!D29/'Voting Age'!B29),"",'Voting Age'!D29/'Voting Age'!B29)</f>
        <v>0.504444470746979</v>
      </c>
      <c r="N29" s="47" t="n">
        <f>IF(ISERROR('Voting Age'!E29/'Voting Age'!B29),"",'Voting Age'!E29/'Voting Age'!B29)</f>
        <v>0.0423556286766011</v>
      </c>
      <c r="O29" s="47" t="n">
        <f>IF(ISERROR('Voting Age'!AA29/'Voting Age'!B29),"",'Voting Age'!AA29/'Voting Age'!B29)</f>
        <v>0.0276906506326417</v>
      </c>
      <c r="P29" s="47" t="n">
        <f>IF(ISERROR('Voting Age'!L29/'Voting Age'!B29),"",'Voting Age'!L29/'Voting Age'!B29)</f>
        <v>0.615437878016736</v>
      </c>
      <c r="Q29" s="47" t="n">
        <f>IF(ISERROR('Voting Age'!S29/'Voting Age'!B29),"",'Voting Age'!S29/'Voting Age'!B29)</f>
        <v>0.522121746540888</v>
      </c>
      <c r="R29" s="47" t="n">
        <f>IF(ISERROR('Voting Age'!Z29/'Voting Age'!B29),"",'Voting Age'!Z29/'Voting Age'!B29)</f>
        <v>0.51583675595062</v>
      </c>
      <c r="S29" s="54"/>
      <c r="T29" s="54"/>
    </row>
    <row r="30">
      <c r="A30" s="12" t="n">
        <v>28</v>
      </c>
      <c r="B30" s="17" t="n">
        <v>213126</v>
      </c>
      <c r="C30" s="22" t="n">
        <v>215784.825</v>
      </c>
      <c r="D30" s="25" t="n">
        <f>(B30-C30)/C30</f>
        <v>-0.0123216495877317</v>
      </c>
      <c r="E30" s="27" t="n">
        <f>B30-C30</f>
        <v>-2658.82500000001</v>
      </c>
      <c r="F30" s="31" t="n">
        <f>IF(ISERROR('Racial Demographics'!C30/'Racial Demographics'!B30),"",'Racial Demographics'!C30/'Racial Demographics'!B30)</f>
        <v>0.653496053977459</v>
      </c>
      <c r="G30" s="31" t="n">
        <f>IF(ISERROR('Racial Demographics'!E30),"",'Racial Demographics'!E30)</f>
        <v>0.190042510064469</v>
      </c>
      <c r="H30" s="31" t="n">
        <f>IF(ISERROR('Racial Demographics'!G30),"",'Racial Demographics'!G30)</f>
        <v>0.0875397652093128</v>
      </c>
      <c r="I30" s="31" t="n">
        <f>IF(ISERROR('Racial Demographics'!J30/B30),"",'Racial Demographics'!J30/B30)</f>
        <v>0.0358895676735828</v>
      </c>
      <c r="J30" s="31" t="n">
        <f>IF(ISERROR('Racial Demographics'!H30),"",'Racial Demographics'!H30)</f>
        <v>0.346503946022541</v>
      </c>
      <c r="K30" s="31" t="n">
        <f>IF(ISERROR('Voting Age'!B30/B30),"",'Voting Age'!B30/B30)</f>
        <v>0.80381558326999</v>
      </c>
      <c r="L30" s="31" t="n">
        <f>IF(ISERROR('Voting Age'!G30/'Voting Age'!B30),"",'Voting Age'!G30/'Voting Age'!B30)</f>
        <v>0.66256114503193</v>
      </c>
      <c r="M30" s="31" t="n">
        <f>IF(ISERROR('Voting Age'!D30/'Voting Age'!B30),"",'Voting Age'!D30/'Voting Age'!B30)</f>
        <v>0.185688268325998</v>
      </c>
      <c r="N30" s="31" t="n">
        <f>IF(ISERROR('Voting Age'!E30/'Voting Age'!B30),"",'Voting Age'!E30/'Voting Age'!B30)</f>
        <v>0.0749384171754789</v>
      </c>
      <c r="O30" s="31" t="n">
        <f>IF(ISERROR('Voting Age'!AA30/'Voting Age'!B30),"",'Voting Age'!AA30/'Voting Age'!B30)</f>
        <v>0.0381988629067093</v>
      </c>
      <c r="P30" s="31" t="n">
        <f>IF(ISERROR('Voting Age'!L30/'Voting Age'!B30),"",'Voting Age'!L30/'Voting Age'!B30)</f>
        <v>0.33743885496807</v>
      </c>
      <c r="Q30" s="31" t="n">
        <f>IF(ISERROR('Voting Age'!S30/'Voting Age'!B30),"",'Voting Age'!S30/'Voting Age'!B30)</f>
        <v>0.198378416241521</v>
      </c>
      <c r="R30" s="31" t="n">
        <f>IF(ISERROR('Voting Age'!Z30/'Voting Age'!B30),"",'Voting Age'!Z30/'Voting Age'!B30)</f>
        <v>0.194216468006117</v>
      </c>
      <c r="S30" s="54"/>
      <c r="T30" s="54"/>
    </row>
    <row r="31">
      <c r="A31" s="12" t="n">
        <v>29</v>
      </c>
      <c r="B31" s="16" t="n">
        <v>223507</v>
      </c>
      <c r="C31" s="21" t="n">
        <v>215784.825</v>
      </c>
      <c r="D31" s="24" t="n">
        <f>(B31-C31)/C31</f>
        <v>0.0357864599607502</v>
      </c>
      <c r="E31" s="26" t="n">
        <f>B31-C31</f>
        <v>7722.17499999999</v>
      </c>
      <c r="F31" s="32" t="n">
        <f>IF(ISERROR('Racial Demographics'!C31/'Racial Demographics'!B31),"",'Racial Demographics'!C31/'Racial Demographics'!B31)</f>
        <v>0.670654610370145</v>
      </c>
      <c r="G31" s="32" t="n">
        <f>IF(ISERROR('Racial Demographics'!E31),"",'Racial Demographics'!E31)</f>
        <v>0.190741229581176</v>
      </c>
      <c r="H31" s="32" t="n">
        <f>IF(ISERROR('Racial Demographics'!G31),"",'Racial Demographics'!G31)</f>
        <v>0.0651791666480245</v>
      </c>
      <c r="I31" s="32" t="n">
        <f>IF(ISERROR('Racial Demographics'!J31/B31),"",'Racial Demographics'!J31/B31)</f>
        <v>0.0334933581498566</v>
      </c>
      <c r="J31" s="32" t="n">
        <f>IF(ISERROR('Racial Demographics'!H31),"",'Racial Demographics'!H31)</f>
        <v>0.329345389629855</v>
      </c>
      <c r="K31" s="43" t="n">
        <f>IF(ISERROR('Voting Age'!B31/B31),"",'Voting Age'!B31/B31)</f>
        <v>0.760083576800727</v>
      </c>
      <c r="L31" s="47" t="n">
        <f>IF(ISERROR('Voting Age'!G31/'Voting Age'!B31),"",'Voting Age'!G31/'Voting Age'!B31)</f>
        <v>0.6813825904735</v>
      </c>
      <c r="M31" s="47" t="n">
        <f>IF(ISERROR('Voting Age'!D31/'Voting Age'!B31),"",'Voting Age'!D31/'Voting Age'!B31)</f>
        <v>0.19226060135151</v>
      </c>
      <c r="N31" s="47" t="n">
        <f>IF(ISERROR('Voting Age'!E31/'Voting Age'!B31),"",'Voting Age'!E31/'Voting Age'!B31)</f>
        <v>0.0540309858491677</v>
      </c>
      <c r="O31" s="47" t="n">
        <f>IF(ISERROR('Voting Age'!AA31/'Voting Age'!B31),"",'Voting Age'!AA31/'Voting Age'!B31)</f>
        <v>0.0339584657766476</v>
      </c>
      <c r="P31" s="47" t="n">
        <f>IF(ISERROR('Voting Age'!L31/'Voting Age'!B31),"",'Voting Age'!L31/'Voting Age'!B31)</f>
        <v>0.3186174095265</v>
      </c>
      <c r="Q31" s="47" t="n">
        <f>IF(ISERROR('Voting Age'!S31/'Voting Age'!B31),"",'Voting Age'!S31/'Voting Age'!B31)</f>
        <v>0.203821431094158</v>
      </c>
      <c r="R31" s="47" t="n">
        <f>IF(ISERROR('Voting Age'!Z31/'Voting Age'!B31),"",'Voting Age'!Z31/'Voting Age'!B31)</f>
        <v>0.1998186998187</v>
      </c>
      <c r="S31" s="54"/>
      <c r="T31" s="54"/>
    </row>
    <row r="32">
      <c r="A32" s="12" t="n">
        <v>30</v>
      </c>
      <c r="B32" s="17" t="n">
        <v>209657</v>
      </c>
      <c r="C32" s="22" t="n">
        <v>215784.825</v>
      </c>
      <c r="D32" s="25" t="n">
        <f>(B32-C32)/C32</f>
        <v>-0.0283978495707472</v>
      </c>
      <c r="E32" s="27" t="n">
        <f>B32-C32</f>
        <v>-6127.82500000001</v>
      </c>
      <c r="F32" s="31" t="n">
        <f>IF(ISERROR('Racial Demographics'!C32/'Racial Demographics'!B32),"",'Racial Demographics'!C32/'Racial Demographics'!B32)</f>
        <v>0.667151585685191</v>
      </c>
      <c r="G32" s="31" t="n">
        <f>IF(ISERROR('Racial Demographics'!E32),"",'Racial Demographics'!E32)</f>
        <v>0.109984403096486</v>
      </c>
      <c r="H32" s="31" t="n">
        <f>IF(ISERROR('Racial Demographics'!G32),"",'Racial Demographics'!G32)</f>
        <v>0.0656405462255017</v>
      </c>
      <c r="I32" s="31" t="n">
        <f>IF(ISERROR('Racial Demographics'!J32/B32),"",'Racial Demographics'!J32/B32)</f>
        <v>0.126172748823078</v>
      </c>
      <c r="J32" s="31" t="n">
        <f>IF(ISERROR('Racial Demographics'!H32),"",'Racial Demographics'!H32)</f>
        <v>0.332848414314809</v>
      </c>
      <c r="K32" s="31" t="n">
        <f>IF(ISERROR('Voting Age'!B32/B32),"",'Voting Age'!B32/B32)</f>
        <v>0.780627405715049</v>
      </c>
      <c r="L32" s="31" t="n">
        <f>IF(ISERROR('Voting Age'!G32/'Voting Age'!B32),"",'Voting Age'!G32/'Voting Age'!B32)</f>
        <v>0.679654658324372</v>
      </c>
      <c r="M32" s="31" t="n">
        <f>IF(ISERROR('Voting Age'!D32/'Voting Age'!B32),"",'Voting Age'!D32/'Voting Age'!B32)</f>
        <v>0.11190610030306</v>
      </c>
      <c r="N32" s="31" t="n">
        <f>IF(ISERROR('Voting Age'!E32/'Voting Age'!B32),"",'Voting Age'!E32/'Voting Age'!B32)</f>
        <v>0.0556567113109786</v>
      </c>
      <c r="O32" s="31" t="n">
        <f>IF(ISERROR('Voting Age'!AA32/'Voting Age'!B32),"",'Voting Age'!AA32/'Voting Age'!B32)</f>
        <v>0.115688239319582</v>
      </c>
      <c r="P32" s="31" t="n">
        <f>IF(ISERROR('Voting Age'!L32/'Voting Age'!B32),"",'Voting Age'!L32/'Voting Age'!B32)</f>
        <v>0.320345341675628</v>
      </c>
      <c r="Q32" s="31" t="n">
        <f>IF(ISERROR('Voting Age'!S32/'Voting Age'!B32),"",'Voting Age'!S32/'Voting Age'!B32)</f>
        <v>0.120557972431323</v>
      </c>
      <c r="R32" s="31" t="n">
        <f>IF(ISERROR('Voting Age'!Z32/'Voting Age'!B32),"",'Voting Age'!Z32/'Voting Age'!B32)</f>
        <v>0.118113940756672</v>
      </c>
      <c r="S32" s="54"/>
      <c r="T32" s="54"/>
    </row>
    <row r="33">
      <c r="A33" s="12" t="n">
        <v>31</v>
      </c>
      <c r="B33" s="16" t="n">
        <v>216017</v>
      </c>
      <c r="C33" s="21" t="n">
        <v>215784.825</v>
      </c>
      <c r="D33" s="24" t="n">
        <f>(B33-C33)/C33</f>
        <v>0.00107595610581044</v>
      </c>
      <c r="E33" s="26" t="n">
        <f>B33-C33</f>
        <v>232.174999999988</v>
      </c>
      <c r="F33" s="32" t="n">
        <f>IF(ISERROR('Racial Demographics'!C33/'Racial Demographics'!B33),"",'Racial Demographics'!C33/'Racial Demographics'!B33)</f>
        <v>0.720971034687085</v>
      </c>
      <c r="G33" s="32" t="n">
        <f>IF(ISERROR('Racial Demographics'!E33),"",'Racial Demographics'!E33)</f>
        <v>0.12859173120634</v>
      </c>
      <c r="H33" s="32" t="n">
        <f>IF(ISERROR('Racial Demographics'!G33),"",'Racial Demographics'!G33)</f>
        <v>0.064082919399862</v>
      </c>
      <c r="I33" s="32" t="n">
        <f>IF(ISERROR('Racial Demographics'!J33/B33),"",'Racial Demographics'!J33/B33)</f>
        <v>0.058574093705588</v>
      </c>
      <c r="J33" s="32" t="n">
        <f>IF(ISERROR('Racial Demographics'!H33),"",'Racial Demographics'!H33)</f>
        <v>0.279028965312915</v>
      </c>
      <c r="K33" s="43" t="n">
        <f>IF(ISERROR('Voting Age'!B33/B33),"",'Voting Age'!B33/B33)</f>
        <v>0.815551553812894</v>
      </c>
      <c r="L33" s="47" t="n">
        <f>IF(ISERROR('Voting Age'!G33/'Voting Age'!B33),"",'Voting Age'!G33/'Voting Age'!B33)</f>
        <v>0.72112639280707</v>
      </c>
      <c r="M33" s="47" t="n">
        <f>IF(ISERROR('Voting Age'!D33/'Voting Age'!B33),"",'Voting Age'!D33/'Voting Age'!B33)</f>
        <v>0.126301987251168</v>
      </c>
      <c r="N33" s="47" t="n">
        <f>IF(ISERROR('Voting Age'!E33/'Voting Age'!B33),"",'Voting Age'!E33/'Voting Age'!B33)</f>
        <v>0.053532607153196</v>
      </c>
      <c r="O33" s="47" t="n">
        <f>IF(ISERROR('Voting Age'!AA33/'Voting Age'!B33),"",'Voting Age'!AA33/'Voting Age'!B33)</f>
        <v>0.0611274145300358</v>
      </c>
      <c r="P33" s="47" t="n">
        <f>IF(ISERROR('Voting Age'!L33/'Voting Age'!B33),"",'Voting Age'!L33/'Voting Age'!B33)</f>
        <v>0.27887360719293</v>
      </c>
      <c r="Q33" s="47" t="n">
        <f>IF(ISERROR('Voting Age'!S33/'Voting Age'!B33),"",'Voting Age'!S33/'Voting Age'!B33)</f>
        <v>0.135923211842904</v>
      </c>
      <c r="R33" s="47" t="n">
        <f>IF(ISERROR('Voting Age'!Z33/'Voting Age'!B33),"",'Voting Age'!Z33/'Voting Age'!B33)</f>
        <v>0.133805974808853</v>
      </c>
      <c r="S33" s="54"/>
      <c r="T33" s="54"/>
    </row>
    <row r="34">
      <c r="A34" s="12" t="n">
        <v>32</v>
      </c>
      <c r="B34" s="17" t="n">
        <v>219897</v>
      </c>
      <c r="C34" s="22" t="n">
        <v>215784.825</v>
      </c>
      <c r="D34" s="25" t="n">
        <f>(B34-C34)/C34</f>
        <v>0.0190568312669808</v>
      </c>
      <c r="E34" s="27" t="n">
        <f>B34-C34</f>
        <v>4112.17499999999</v>
      </c>
      <c r="F34" s="31" t="n">
        <f>IF(ISERROR('Racial Demographics'!C34/'Racial Demographics'!B34),"",'Racial Demographics'!C34/'Racial Demographics'!B34)</f>
        <v>0.640513513144791</v>
      </c>
      <c r="G34" s="31" t="n">
        <f>IF(ISERROR('Racial Demographics'!E34),"",'Racial Demographics'!E34)</f>
        <v>0.302036862712997</v>
      </c>
      <c r="H34" s="31" t="n">
        <f>IF(ISERROR('Racial Demographics'!G34),"",'Racial Demographics'!G34)</f>
        <v>0.0321559639285666</v>
      </c>
      <c r="I34" s="31" t="n">
        <f>IF(ISERROR('Racial Demographics'!J34/B34),"",'Racial Demographics'!J34/B34)</f>
        <v>0.00669859070382952</v>
      </c>
      <c r="J34" s="31" t="n">
        <f>IF(ISERROR('Racial Demographics'!H34),"",'Racial Demographics'!H34)</f>
        <v>0.35948648685521</v>
      </c>
      <c r="K34" s="31" t="n">
        <f>IF(ISERROR('Voting Age'!B34/B34),"",'Voting Age'!B34/B34)</f>
        <v>0.816309453971632</v>
      </c>
      <c r="L34" s="31" t="n">
        <f>IF(ISERROR('Voting Age'!G34/'Voting Age'!B34),"",'Voting Age'!G34/'Voting Age'!B34)</f>
        <v>0.637283848827881</v>
      </c>
      <c r="M34" s="31" t="n">
        <f>IF(ISERROR('Voting Age'!D34/'Voting Age'!B34),"",'Voting Age'!D34/'Voting Age'!B34)</f>
        <v>0.302171539352883</v>
      </c>
      <c r="N34" s="31" t="n">
        <f>IF(ISERROR('Voting Age'!E34/'Voting Age'!B34),"",'Voting Age'!E34/'Voting Age'!B34)</f>
        <v>0.026188831446653</v>
      </c>
      <c r="O34" s="31" t="n">
        <f>IF(ISERROR('Voting Age'!AA34/'Voting Age'!B34),"",'Voting Age'!AA34/'Voting Age'!B34)</f>
        <v>0.00633969159461628</v>
      </c>
      <c r="P34" s="31" t="n">
        <f>IF(ISERROR('Voting Age'!L34/'Voting Age'!B34),"",'Voting Age'!L34/'Voting Age'!B34)</f>
        <v>0.362716151172119</v>
      </c>
      <c r="Q34" s="31" t="n">
        <f>IF(ISERROR('Voting Age'!S34/'Voting Age'!B34),"",'Voting Age'!S34/'Voting Age'!B34)</f>
        <v>0.311580800427846</v>
      </c>
      <c r="R34" s="31" t="n">
        <f>IF(ISERROR('Voting Age'!Z34/'Voting Age'!B34),"",'Voting Age'!Z34/'Voting Age'!B34)</f>
        <v>0.309419288706658</v>
      </c>
      <c r="S34" s="54"/>
      <c r="T34" s="54"/>
    </row>
    <row r="35">
      <c r="A35" s="12" t="n">
        <v>33</v>
      </c>
      <c r="B35" s="16" t="n">
        <v>224661</v>
      </c>
      <c r="C35" s="21" t="n">
        <v>215784.825</v>
      </c>
      <c r="D35" s="24" t="n">
        <f>(B35-C35)/C35</f>
        <v>0.0411343800473457</v>
      </c>
      <c r="E35" s="26" t="n">
        <f>B35-C35</f>
        <v>8876.17499999999</v>
      </c>
      <c r="F35" s="32" t="n">
        <f>IF(ISERROR('Racial Demographics'!C35/'Racial Demographics'!B35),"",'Racial Demographics'!C35/'Racial Demographics'!B35)</f>
        <v>0.819643818909379</v>
      </c>
      <c r="G35" s="32" t="n">
        <f>IF(ISERROR('Racial Demographics'!E35),"",'Racial Demographics'!E35)</f>
        <v>0.0390054348551818</v>
      </c>
      <c r="H35" s="32" t="n">
        <f>IF(ISERROR('Racial Demographics'!G35),"",'Racial Demographics'!G35)</f>
        <v>0.101076733389418</v>
      </c>
      <c r="I35" s="32" t="n">
        <f>IF(ISERROR('Racial Demographics'!J35/B35),"",'Racial Demographics'!J35/B35)</f>
        <v>0.0136561307926164</v>
      </c>
      <c r="J35" s="32" t="n">
        <f>IF(ISERROR('Racial Demographics'!H35),"",'Racial Demographics'!H35)</f>
        <v>0.180356181090621</v>
      </c>
      <c r="K35" s="43" t="n">
        <f>IF(ISERROR('Voting Age'!B35/B35),"",'Voting Age'!B35/B35)</f>
        <v>0.778417259782517</v>
      </c>
      <c r="L35" s="47" t="n">
        <f>IF(ISERROR('Voting Age'!G35/'Voting Age'!B35),"",'Voting Age'!G35/'Voting Age'!B35)</f>
        <v>0.833451509606587</v>
      </c>
      <c r="M35" s="47" t="n">
        <f>IF(ISERROR('Voting Age'!D35/'Voting Age'!B35),"",'Voting Age'!D35/'Voting Age'!B35)</f>
        <v>0.0391296889295517</v>
      </c>
      <c r="N35" s="47" t="n">
        <f>IF(ISERROR('Voting Age'!E35/'Voting Age'!B35),"",'Voting Age'!E35/'Voting Age'!B35)</f>
        <v>0.0813414913083257</v>
      </c>
      <c r="O35" s="47" t="n">
        <f>IF(ISERROR('Voting Age'!AA35/'Voting Age'!B35),"",'Voting Age'!AA35/'Voting Age'!B35)</f>
        <v>0.0137351326623971</v>
      </c>
      <c r="P35" s="47" t="n">
        <f>IF(ISERROR('Voting Age'!L35/'Voting Age'!B35),"",'Voting Age'!L35/'Voting Age'!B35)</f>
        <v>0.166548490393413</v>
      </c>
      <c r="Q35" s="47" t="n">
        <f>IF(ISERROR('Voting Age'!S35/'Voting Age'!B35),"",'Voting Age'!S35/'Voting Age'!B35)</f>
        <v>0.0456198536139067</v>
      </c>
      <c r="R35" s="47" t="n">
        <f>IF(ISERROR('Voting Age'!Z35/'Voting Age'!B35),"",'Voting Age'!Z35/'Voting Age'!B35)</f>
        <v>0.0438129002744739</v>
      </c>
      <c r="S35" s="54"/>
      <c r="T35" s="54"/>
    </row>
    <row r="36">
      <c r="A36" s="12" t="n">
        <v>34</v>
      </c>
      <c r="B36" s="17" t="n">
        <v>224135</v>
      </c>
      <c r="C36" s="22" t="n">
        <v>215784.825</v>
      </c>
      <c r="D36" s="25" t="n">
        <f>(B36-C36)/C36</f>
        <v>0.0386967665590015</v>
      </c>
      <c r="E36" s="27" t="n">
        <f>B36-C36</f>
        <v>8350.17499999999</v>
      </c>
      <c r="F36" s="31" t="n">
        <f>IF(ISERROR('Racial Demographics'!C36/'Racial Demographics'!B36),"",'Racial Demographics'!C36/'Racial Demographics'!B36)</f>
        <v>0.804323287304526</v>
      </c>
      <c r="G36" s="31" t="n">
        <f>IF(ISERROR('Racial Demographics'!E36),"",'Racial Demographics'!E36)</f>
        <v>0.0632342115243045</v>
      </c>
      <c r="H36" s="31" t="n">
        <f>IF(ISERROR('Racial Demographics'!G36),"",'Racial Demographics'!G36)</f>
        <v>0.0977000468467665</v>
      </c>
      <c r="I36" s="31" t="n">
        <f>IF(ISERROR('Racial Demographics'!J36/B36),"",'Racial Demographics'!J36/B36)</f>
        <v>0.0173377651861601</v>
      </c>
      <c r="J36" s="31" t="n">
        <f>IF(ISERROR('Racial Demographics'!H36),"",'Racial Demographics'!H36)</f>
        <v>0.195676712695474</v>
      </c>
      <c r="K36" s="31" t="n">
        <f>IF(ISERROR('Voting Age'!B36/B36),"",'Voting Age'!B36/B36)</f>
        <v>0.802583264550383</v>
      </c>
      <c r="L36" s="31" t="n">
        <f>IF(ISERROR('Voting Age'!G36/'Voting Age'!B36),"",'Voting Age'!G36/'Voting Age'!B36)</f>
        <v>0.807484698727534</v>
      </c>
      <c r="M36" s="31" t="n">
        <f>IF(ISERROR('Voting Age'!D36/'Voting Age'!B36),"",'Voting Age'!D36/'Voting Age'!B36)</f>
        <v>0.0628450082551824</v>
      </c>
      <c r="N36" s="31" t="n">
        <f>IF(ISERROR('Voting Age'!E36/'Voting Age'!B36),"",'Voting Age'!E36/'Voting Age'!B36)</f>
        <v>0.0808729924897297</v>
      </c>
      <c r="O36" s="31" t="n">
        <f>IF(ISERROR('Voting Age'!AA36/'Voting Age'!B36),"",'Voting Age'!AA36/'Voting Age'!B36)</f>
        <v>0.0175943786932908</v>
      </c>
      <c r="P36" s="31" t="n">
        <f>IF(ISERROR('Voting Age'!L36/'Voting Age'!B36),"",'Voting Age'!L36/'Voting Age'!B36)</f>
        <v>0.192515301272465</v>
      </c>
      <c r="Q36" s="31" t="n">
        <f>IF(ISERROR('Voting Age'!S36/'Voting Age'!B36),"",'Voting Age'!S36/'Voting Age'!B36)</f>
        <v>0.0709778916764413</v>
      </c>
      <c r="R36" s="31" t="n">
        <f>IF(ISERROR('Voting Age'!Z36/'Voting Age'!B36),"",'Voting Age'!Z36/'Voting Age'!B36)</f>
        <v>0.0675979920728013</v>
      </c>
      <c r="S36" s="54"/>
      <c r="T36" s="54"/>
    </row>
    <row r="37">
      <c r="A37" s="12" t="n">
        <v>35</v>
      </c>
      <c r="B37" s="16" t="n">
        <v>213720</v>
      </c>
      <c r="C37" s="21" t="n">
        <v>215784.825</v>
      </c>
      <c r="D37" s="24" t="n">
        <f>(B37-C37)/C37</f>
        <v>-0.00956890735944945</v>
      </c>
      <c r="E37" s="26" t="n">
        <f>B37-C37</f>
        <v>-2064.82500000001</v>
      </c>
      <c r="F37" s="32" t="n">
        <f>IF(ISERROR('Racial Demographics'!C37/'Racial Demographics'!B37),"",'Racial Demographics'!C37/'Racial Demographics'!B37)</f>
        <v>0.751548755380872</v>
      </c>
      <c r="G37" s="32" t="n">
        <f>IF(ISERROR('Racial Demographics'!E37),"",'Racial Demographics'!E37)</f>
        <v>0.154005240501591</v>
      </c>
      <c r="H37" s="32" t="n">
        <f>IF(ISERROR('Racial Demographics'!G37),"",'Racial Demographics'!G37)</f>
        <v>0.035354669661239</v>
      </c>
      <c r="I37" s="32" t="n">
        <f>IF(ISERROR('Racial Demographics'!J37/B37),"",'Racial Demographics'!J37/B37)</f>
        <v>0.015749578888265</v>
      </c>
      <c r="J37" s="32" t="n">
        <f>IF(ISERROR('Racial Demographics'!H37),"",'Racial Demographics'!H37)</f>
        <v>0.248451244619128</v>
      </c>
      <c r="K37" s="43" t="n">
        <f>IF(ISERROR('Voting Age'!B37/B37),"",'Voting Age'!B37/B37)</f>
        <v>0.807584690248924</v>
      </c>
      <c r="L37" s="47" t="n">
        <f>IF(ISERROR('Voting Age'!G37/'Voting Age'!B37),"",'Voting Age'!G37/'Voting Age'!B37)</f>
        <v>0.76751044340284</v>
      </c>
      <c r="M37" s="47" t="n">
        <f>IF(ISERROR('Voting Age'!D37/'Voting Age'!B37),"",'Voting Age'!D37/'Voting Age'!B37)</f>
        <v>0.147349026923991</v>
      </c>
      <c r="N37" s="47" t="n">
        <f>IF(ISERROR('Voting Age'!E37/'Voting Age'!B37),"",'Voting Age'!E37/'Voting Age'!B37)</f>
        <v>0.0301859244366936</v>
      </c>
      <c r="O37" s="47" t="n">
        <f>IF(ISERROR('Voting Age'!AA37/'Voting Age'!B37),"",'Voting Age'!AA37/'Voting Age'!B37)</f>
        <v>0.0156955219383883</v>
      </c>
      <c r="P37" s="47" t="n">
        <f>IF(ISERROR('Voting Age'!L37/'Voting Age'!B37),"",'Voting Age'!L37/'Voting Age'!B37)</f>
        <v>0.23248955659716</v>
      </c>
      <c r="Q37" s="47" t="n">
        <f>IF(ISERROR('Voting Age'!S37/'Voting Age'!B37),"",'Voting Age'!S37/'Voting Age'!B37)</f>
        <v>0.156833548671182</v>
      </c>
      <c r="R37" s="47" t="n">
        <f>IF(ISERROR('Voting Age'!Z37/'Voting Age'!B37),"",'Voting Age'!Z37/'Voting Age'!B37)</f>
        <v>0.154886817267971</v>
      </c>
      <c r="S37" s="54"/>
      <c r="T37" s="54"/>
    </row>
    <row r="38">
      <c r="A38" s="12" t="n">
        <v>36</v>
      </c>
      <c r="B38" s="17" t="n">
        <v>222772</v>
      </c>
      <c r="C38" s="22" t="n">
        <v>215784.825</v>
      </c>
      <c r="D38" s="25" t="n">
        <f>(B38-C38)/C38</f>
        <v>0.0323802890217141</v>
      </c>
      <c r="E38" s="27" t="n">
        <f>B38-C38</f>
        <v>6987.17499999999</v>
      </c>
      <c r="F38" s="31" t="n">
        <f>IF(ISERROR('Racial Demographics'!C38/'Racial Demographics'!B38),"",'Racial Demographics'!C38/'Racial Demographics'!B38)</f>
        <v>0.671538613470275</v>
      </c>
      <c r="G38" s="31" t="n">
        <f>IF(ISERROR('Racial Demographics'!E38),"",'Racial Demographics'!E38)</f>
        <v>0.249003465426535</v>
      </c>
      <c r="H38" s="31" t="n">
        <f>IF(ISERROR('Racial Demographics'!G38),"",'Racial Demographics'!G38)</f>
        <v>0.0451897006805164</v>
      </c>
      <c r="I38" s="31" t="n">
        <f>IF(ISERROR('Racial Demographics'!J38/B38),"",'Racial Demographics'!J38/B38)</f>
        <v>0.00682760849657946</v>
      </c>
      <c r="J38" s="31" t="n">
        <f>IF(ISERROR('Racial Demographics'!H38),"",'Racial Demographics'!H38)</f>
        <v>0.328461386529725</v>
      </c>
      <c r="K38" s="31" t="n">
        <f>IF(ISERROR('Voting Age'!B38/B38),"",'Voting Age'!B38/B38)</f>
        <v>0.801245219327384</v>
      </c>
      <c r="L38" s="31" t="n">
        <f>IF(ISERROR('Voting Age'!G38/'Voting Age'!B38),"",'Voting Age'!G38/'Voting Age'!B38)</f>
        <v>0.688349813720272</v>
      </c>
      <c r="M38" s="31" t="n">
        <f>IF(ISERROR('Voting Age'!D38/'Voting Age'!B38),"",'Voting Age'!D38/'Voting Age'!B38)</f>
        <v>0.244712737051458</v>
      </c>
      <c r="N38" s="31" t="n">
        <f>IF(ISERROR('Voting Age'!E38/'Voting Age'!B38),"",'Voting Age'!E38/'Voting Age'!B38)</f>
        <v>0.034594806577215</v>
      </c>
      <c r="O38" s="31" t="n">
        <f>IF(ISERROR('Voting Age'!AA38/'Voting Age'!B38),"",'Voting Age'!AA38/'Voting Age'!B38)</f>
        <v>0.00654920305890921</v>
      </c>
      <c r="P38" s="31" t="n">
        <f>IF(ISERROR('Voting Age'!L38/'Voting Age'!B38),"",'Voting Age'!L38/'Voting Age'!B38)</f>
        <v>0.311650186279728</v>
      </c>
      <c r="Q38" s="31" t="n">
        <f>IF(ISERROR('Voting Age'!S38/'Voting Age'!B38),"",'Voting Age'!S38/'Voting Age'!B38)</f>
        <v>0.252942659458248</v>
      </c>
      <c r="R38" s="31" t="n">
        <f>IF(ISERROR('Voting Age'!Z38/'Voting Age'!B38),"",'Voting Age'!Z38/'Voting Age'!B38)</f>
        <v>0.250864169864702</v>
      </c>
      <c r="S38" s="54"/>
      <c r="T38" s="54"/>
    </row>
    <row r="39">
      <c r="A39" s="12" t="n">
        <v>37</v>
      </c>
      <c r="B39" s="16" t="n">
        <v>213485</v>
      </c>
      <c r="C39" s="21" t="n">
        <v>215784.825</v>
      </c>
      <c r="D39" s="24" t="n">
        <f>(B39-C39)/C39</f>
        <v>-0.0106579552107059</v>
      </c>
      <c r="E39" s="26" t="n">
        <f>B39-C39</f>
        <v>-2299.82500000001</v>
      </c>
      <c r="F39" s="32" t="n">
        <f>IF(ISERROR('Racial Demographics'!C39/'Racial Demographics'!B39),"",'Racial Demographics'!C39/'Racial Demographics'!B39)</f>
        <v>0.705852870225074</v>
      </c>
      <c r="G39" s="32" t="n">
        <f>IF(ISERROR('Racial Demographics'!E39),"",'Racial Demographics'!E39)</f>
        <v>0.163894418811626</v>
      </c>
      <c r="H39" s="32" t="n">
        <f>IF(ISERROR('Racial Demographics'!G39),"",'Racial Demographics'!G39)</f>
        <v>0.0604492118884231</v>
      </c>
      <c r="I39" s="32" t="n">
        <f>IF(ISERROR('Racial Demographics'!J39/B39),"",'Racial Demographics'!J39/B39)</f>
        <v>0.0299037403096236</v>
      </c>
      <c r="J39" s="32" t="n">
        <f>IF(ISERROR('Racial Demographics'!H39),"",'Racial Demographics'!H39)</f>
        <v>0.294147129774926</v>
      </c>
      <c r="K39" s="43" t="n">
        <f>IF(ISERROR('Voting Age'!B39/B39),"",'Voting Age'!B39/B39)</f>
        <v>0.792940956039066</v>
      </c>
      <c r="L39" s="47" t="n">
        <f>IF(ISERROR('Voting Age'!G39/'Voting Age'!B39),"",'Voting Age'!G39/'Voting Age'!B39)</f>
        <v>0.730849888646688</v>
      </c>
      <c r="M39" s="47" t="n">
        <f>IF(ISERROR('Voting Age'!D39/'Voting Age'!B39),"",'Voting Age'!D39/'Voting Age'!B39)</f>
        <v>0.153779809901879</v>
      </c>
      <c r="N39" s="47" t="n">
        <f>IF(ISERROR('Voting Age'!E39/'Voting Age'!B39),"",'Voting Age'!E39/'Voting Age'!B39)</f>
        <v>0.0482806694194859</v>
      </c>
      <c r="O39" s="47" t="n">
        <f>IF(ISERROR('Voting Age'!AA39/'Voting Age'!B39),"",'Voting Age'!AA39/'Voting Age'!B39)</f>
        <v>0.0286624015689888</v>
      </c>
      <c r="P39" s="47" t="n">
        <f>IF(ISERROR('Voting Age'!L39/'Voting Age'!B39),"",'Voting Age'!L39/'Voting Age'!B39)</f>
        <v>0.269150111353312</v>
      </c>
      <c r="Q39" s="47" t="n">
        <f>IF(ISERROR('Voting Age'!S39/'Voting Age'!B39),"",'Voting Age'!S39/'Voting Age'!B39)</f>
        <v>0.165529504197163</v>
      </c>
      <c r="R39" s="47" t="n">
        <f>IF(ISERROR('Voting Age'!Z39/'Voting Age'!B39),"",'Voting Age'!Z39/'Voting Age'!B39)</f>
        <v>0.162806221607859</v>
      </c>
      <c r="S39" s="54"/>
      <c r="T39" s="54"/>
    </row>
    <row r="40">
      <c r="A40" s="12" t="n">
        <v>38</v>
      </c>
      <c r="B40" s="17" t="n">
        <v>221439</v>
      </c>
      <c r="C40" s="22" t="n">
        <v>215784.825</v>
      </c>
      <c r="D40" s="25" t="n">
        <f>(B40-C40)/C40</f>
        <v>0.0262028388696934</v>
      </c>
      <c r="E40" s="27" t="n">
        <f>B40-C40</f>
        <v>5654.17499999999</v>
      </c>
      <c r="F40" s="31" t="n">
        <f>IF(ISERROR('Racial Demographics'!C40/'Racial Demographics'!B40),"",'Racial Demographics'!C40/'Racial Demographics'!B40)</f>
        <v>0.847614918781245</v>
      </c>
      <c r="G40" s="31" t="n">
        <f>IF(ISERROR('Racial Demographics'!E40),"",'Racial Demographics'!E40)</f>
        <v>0.0425399319902998</v>
      </c>
      <c r="H40" s="31" t="n">
        <f>IF(ISERROR('Racial Demographics'!G40),"",'Racial Demographics'!G40)</f>
        <v>0.033517131128663</v>
      </c>
      <c r="I40" s="31" t="n">
        <f>IF(ISERROR('Racial Demographics'!J40/B40),"",'Racial Demographics'!J40/B40)</f>
        <v>0.0412890231621349</v>
      </c>
      <c r="J40" s="31" t="n">
        <f>IF(ISERROR('Racial Demographics'!H40),"",'Racial Demographics'!H40)</f>
        <v>0.152385081218755</v>
      </c>
      <c r="K40" s="31" t="n">
        <f>IF(ISERROR('Voting Age'!B40/B40),"",'Voting Age'!B40/B40)</f>
        <v>0.822745767457404</v>
      </c>
      <c r="L40" s="31" t="n">
        <f>IF(ISERROR('Voting Age'!G40/'Voting Age'!B40),"",'Voting Age'!G40/'Voting Age'!B40)</f>
        <v>0.846817573056403</v>
      </c>
      <c r="M40" s="31" t="n">
        <f>IF(ISERROR('Voting Age'!D40/'Voting Age'!B40),"",'Voting Age'!D40/'Voting Age'!B40)</f>
        <v>0.0433124025731662</v>
      </c>
      <c r="N40" s="31" t="n">
        <f>IF(ISERROR('Voting Age'!E40/'Voting Age'!B40),"",'Voting Age'!E40/'Voting Age'!B40)</f>
        <v>0.0297604672096955</v>
      </c>
      <c r="O40" s="31" t="n">
        <f>IF(ISERROR('Voting Age'!AA40/'Voting Age'!B40),"",'Voting Age'!AA40/'Voting Age'!B40)</f>
        <v>0.0447394998572903</v>
      </c>
      <c r="P40" s="31" t="n">
        <f>IF(ISERROR('Voting Age'!L40/'Voting Age'!B40),"",'Voting Age'!L40/'Voting Age'!B40)</f>
        <v>0.153182426943597</v>
      </c>
      <c r="Q40" s="31" t="n">
        <f>IF(ISERROR('Voting Age'!S40/'Voting Age'!B40),"",'Voting Age'!S40/'Voting Age'!B40)</f>
        <v>0.0494379432234834</v>
      </c>
      <c r="R40" s="31" t="n">
        <f>IF(ISERROR('Voting Age'!Z40/'Voting Age'!B40),"",'Voting Age'!Z40/'Voting Age'!B40)</f>
        <v>0.0482743100533515</v>
      </c>
      <c r="S40" s="54"/>
      <c r="T40" s="54"/>
    </row>
    <row r="41">
      <c r="A41" s="12" t="n">
        <v>39</v>
      </c>
      <c r="B41" s="16" t="n">
        <v>221784</v>
      </c>
      <c r="C41" s="21" t="n">
        <v>215784.825</v>
      </c>
      <c r="D41" s="24" t="n">
        <f>(B41-C41)/C41</f>
        <v>0.0278016538002614</v>
      </c>
      <c r="E41" s="26" t="n">
        <f>B41-C41</f>
        <v>5999.17499999999</v>
      </c>
      <c r="F41" s="32" t="n">
        <f>IF(ISERROR('Racial Demographics'!C41/'Racial Demographics'!B41),"",'Racial Demographics'!C41/'Racial Demographics'!B41)</f>
        <v>0.917162644735418</v>
      </c>
      <c r="G41" s="32" t="n">
        <f>IF(ISERROR('Racial Demographics'!E41),"",'Racial Demographics'!E41)</f>
        <v>0.0291048948526494</v>
      </c>
      <c r="H41" s="32" t="n">
        <f>IF(ISERROR('Racial Demographics'!G41),"",'Racial Demographics'!G41)</f>
        <v>0.0267692890379829</v>
      </c>
      <c r="I41" s="32" t="n">
        <f>IF(ISERROR('Racial Demographics'!J41/B41),"",'Racial Demographics'!J41/B41)</f>
        <v>0.00395429787541031</v>
      </c>
      <c r="J41" s="32" t="n">
        <f>IF(ISERROR('Racial Demographics'!H41),"",'Racial Demographics'!H41)</f>
        <v>0.0828373552645818</v>
      </c>
      <c r="K41" s="43" t="n">
        <f>IF(ISERROR('Voting Age'!B41/B41),"",'Voting Age'!B41/B41)</f>
        <v>0.818075244381921</v>
      </c>
      <c r="L41" s="47" t="n">
        <f>IF(ISERROR('Voting Age'!G41/'Voting Age'!B41),"",'Voting Age'!G41/'Voting Age'!B41)</f>
        <v>0.916234925814061</v>
      </c>
      <c r="M41" s="47" t="n">
        <f>IF(ISERROR('Voting Age'!D41/'Voting Age'!B41),"",'Voting Age'!D41/'Voting Age'!B41)</f>
        <v>0.0302255340726206</v>
      </c>
      <c r="N41" s="47" t="n">
        <f>IF(ISERROR('Voting Age'!E41/'Voting Age'!B41),"",'Voting Age'!E41/'Voting Age'!B41)</f>
        <v>0.0208668621442272</v>
      </c>
      <c r="O41" s="47" t="n">
        <f>IF(ISERROR('Voting Age'!AA41/'Voting Age'!B41),"",'Voting Age'!AA41/'Voting Age'!B41)</f>
        <v>0.00385810974668754</v>
      </c>
      <c r="P41" s="47" t="n">
        <f>IF(ISERROR('Voting Age'!L41/'Voting Age'!B41),"",'Voting Age'!L41/'Voting Age'!B41)</f>
        <v>0.0837650741859388</v>
      </c>
      <c r="Q41" s="47" t="n">
        <f>IF(ISERROR('Voting Age'!S41/'Voting Age'!B41),"",'Voting Age'!S41/'Voting Age'!B41)</f>
        <v>0.0345521285742631</v>
      </c>
      <c r="R41" s="47" t="n">
        <f>IF(ISERROR('Voting Age'!Z41/'Voting Age'!B41),"",'Voting Age'!Z41/'Voting Age'!B41)</f>
        <v>0.0339513657708503</v>
      </c>
      <c r="S41" s="54"/>
      <c r="T41" s="54"/>
    </row>
    <row r="42">
      <c r="A42" s="12" t="n">
        <v>40</v>
      </c>
      <c r="B42" s="16" t="n">
        <v>213557</v>
      </c>
      <c r="C42" s="21" t="n">
        <v>215784.825</v>
      </c>
      <c r="D42" s="24" t="n">
        <f>(B42-C42)/C42</f>
        <v>-0.0103242894860656</v>
      </c>
      <c r="E42" s="26" t="n">
        <f>B42-C42</f>
        <v>-2227.82500000001</v>
      </c>
      <c r="F42" s="32" t="n">
        <f>IF(ISERROR('Racial Demographics'!C42/'Racial Demographics'!B42),"",'Racial Demographics'!C42/'Racial Demographics'!B42)</f>
        <v>0.93855036360316</v>
      </c>
      <c r="G42" s="32" t="n">
        <f>IF(ISERROR('Racial Demographics'!E42),"",'Racial Demographics'!E42)</f>
        <v>0.026269333245925</v>
      </c>
      <c r="H42" s="32" t="n">
        <f>IF(ISERROR('Racial Demographics'!G42),"",'Racial Demographics'!G42)</f>
        <v>0.0142257102319287</v>
      </c>
      <c r="I42" s="32" t="n">
        <f>IF(ISERROR('Racial Demographics'!J42/B42),"",'Racial Demographics'!J42/B42)</f>
        <v>0.0040176627317297</v>
      </c>
      <c r="J42" s="32" t="n">
        <f>IF(ISERROR('Racial Demographics'!H42),"",'Racial Demographics'!H42)</f>
        <v>0.0614496363968402</v>
      </c>
      <c r="K42" s="43" t="n">
        <f>IF(ISERROR('Voting Age'!B42/B42),"",'Voting Age'!B42/B42)</f>
        <v>0.81608188914435</v>
      </c>
      <c r="L42" s="47" t="n">
        <f>IF(ISERROR('Voting Age'!G42/'Voting Age'!B42),"",'Voting Age'!G42/'Voting Age'!B42)</f>
        <v>0.931305944457195</v>
      </c>
      <c r="M42" s="47" t="n">
        <f>IF(ISERROR('Voting Age'!D42/'Voting Age'!B42),"",'Voting Age'!D42/'Voting Age'!B42)</f>
        <v>0.0278402570576084</v>
      </c>
      <c r="N42" s="47" t="n">
        <f>IF(ISERROR('Voting Age'!E42/'Voting Age'!B42),"",'Voting Age'!E42/'Voting Age'!B42)</f>
        <v>0.01209547854028</v>
      </c>
      <c r="O42" s="47" t="n">
        <f>IF(ISERROR('Voting Age'!AA42/'Voting Age'!B42),"",'Voting Age'!AA42/'Voting Age'!B42)</f>
        <v>0.00372963047968786</v>
      </c>
      <c r="P42" s="47" t="n">
        <f>IF(ISERROR('Voting Age'!L42/'Voting Age'!B42),"",'Voting Age'!L42/'Voting Age'!B42)</f>
        <v>0.0686940555428047</v>
      </c>
      <c r="Q42" s="47" t="n">
        <f>IF(ISERROR('Voting Age'!S42/'Voting Age'!B42),"",'Voting Age'!S42/'Voting Age'!B42)</f>
        <v>0.0308296993344044</v>
      </c>
      <c r="R42" s="47" t="n">
        <f>IF(ISERROR('Voting Age'!Z42/'Voting Age'!B42),"",'Voting Age'!Z42/'Voting Age'!B42)</f>
        <v>0.0301468900619692</v>
      </c>
      <c r="S42" s="54"/>
      <c r="T42" s="54"/>
    </row>
    <row r="43">
      <c r="A43" s="13" t="s">
        <v>1</v>
      </c>
      <c r="B43" s="18" t="n">
        <f>SUM(B3:B42)</f>
        <v>8631393</v>
      </c>
    </row>
    <row r="44">
      <c r="A44" s="13" t="s">
        <v>2</v>
      </c>
      <c r="B44" s="19" t="n">
        <f>SUM(C3:C42)</f>
        <v>8631393</v>
      </c>
    </row>
    <row r="45">
      <c r="A45" s="13" t="s">
        <v>3</v>
      </c>
      <c r="B45" s="19" t="n">
        <f>SUM(C3:C42) - SUM(B3:B42)</f>
        <v>3.72529029846191E-09</v>
      </c>
    </row>
    <row r="1046189" ht="12.6" customHeight="true"/>
    <row r="1046190" ht="12.6" customHeight="true"/>
    <row r="1046191" ht="12.6" customHeight="true"/>
    <row r="1046192" ht="12.6" customHeight="true"/>
    <row r="1046193" ht="12.6" customHeight="true"/>
    <row r="1046194" ht="12.6" customHeight="true"/>
    <row r="1046195" ht="12.6" customHeight="true"/>
    <row r="1046196" ht="12.6" customHeight="true"/>
    <row r="1046197" ht="12.6" customHeight="true"/>
    <row r="1046198" ht="12.6" customHeight="true"/>
    <row r="1046199" ht="12.6" customHeight="true"/>
    <row r="1046200" ht="12.6" customHeight="true"/>
    <row r="1046201" ht="12.6" customHeight="true"/>
    <row r="1046202" ht="12.6" customHeight="true"/>
    <row r="1046203" ht="12.6" customHeight="true"/>
    <row r="1046204" ht="12.6" customHeight="true"/>
    <row r="1046205" ht="12.6" customHeight="true"/>
    <row r="1046206" ht="12.6" customHeight="true"/>
    <row r="1046207" ht="12.6" customHeight="true"/>
    <row r="1046208" ht="12.6" customHeight="true"/>
    <row r="1046209" ht="12.6" customHeight="true"/>
    <row r="1046210" ht="12.6" customHeight="true"/>
    <row r="1046211" ht="12.6" customHeight="true"/>
    <row r="1046212" ht="12.6" customHeight="true"/>
    <row r="1046213" ht="12.6" customHeight="true"/>
    <row r="1046214" ht="12.6" customHeight="true"/>
    <row r="1046215" ht="12.6" customHeight="true"/>
    <row r="1046216" ht="12.6" customHeight="true"/>
    <row r="1046217" ht="12.6" customHeight="true"/>
    <row r="1046218" ht="12.6" customHeight="true"/>
    <row r="1046219" ht="12.6" customHeight="true"/>
    <row r="1046220" ht="12.6" customHeight="true"/>
    <row r="1046221" ht="12.6" customHeight="true"/>
    <row r="1046222" ht="12.6" customHeight="true"/>
    <row r="1046223" ht="12.6" customHeight="true"/>
    <row r="1046224" ht="12.6" customHeight="true"/>
    <row r="1046225" ht="12.6" customHeight="true"/>
    <row r="1046226" ht="12.6" customHeight="true"/>
    <row r="1046227" ht="12.6" customHeight="true"/>
    <row r="1046228" ht="12.6" customHeight="true"/>
    <row r="1046229" ht="12.6" customHeight="true"/>
    <row r="1046230" ht="12.6" customHeight="true"/>
    <row r="1046231" ht="12.6" customHeight="true"/>
    <row r="1046232" ht="12.6" customHeight="true"/>
    <row r="1046233" ht="12.6" customHeight="true"/>
    <row r="1046234" ht="12.6" customHeight="true"/>
    <row r="1046235" ht="12.6" customHeight="true"/>
    <row r="1046236" ht="12.6" customHeight="true"/>
    <row r="1046237" ht="12.6" customHeight="true"/>
    <row r="1046238" ht="12.6" customHeight="true"/>
    <row r="1046239" ht="12.6" customHeight="true"/>
    <row r="1046240" ht="12.6" customHeight="true"/>
    <row r="1046241" ht="12.6" customHeight="true"/>
    <row r="1046242" ht="12.6" customHeight="true"/>
    <row r="1046243" ht="12.6" customHeight="true"/>
    <row r="1046244" ht="12.6" customHeight="true"/>
    <row r="1046245" ht="12.6" customHeight="true"/>
    <row r="1046246" ht="12.6" customHeight="true"/>
    <row r="1046247" ht="12.6" customHeight="true"/>
    <row r="1046248" ht="12.6" customHeight="true"/>
    <row r="1046249" ht="12.6" customHeight="true"/>
    <row r="1046250" ht="12.6" customHeight="true"/>
    <row r="1046251" ht="12.6" customHeight="true"/>
    <row r="1046252" ht="12.6" customHeight="true"/>
    <row r="1046253" ht="12.6" customHeight="true"/>
    <row r="1046254" ht="12.6" customHeight="true"/>
    <row r="1046255" ht="12.6" customHeight="true"/>
    <row r="1046256" ht="12.6" customHeight="true"/>
    <row r="1046257" ht="12.6" customHeight="true"/>
    <row r="1046258" ht="12.6" customHeight="true"/>
    <row r="1046259" ht="12.6" customHeight="true"/>
    <row r="1046260" ht="12.6" customHeight="true"/>
    <row r="1046261" ht="12.6" customHeight="true"/>
    <row r="1046262" ht="12.6" customHeight="true"/>
    <row r="1046263" ht="12.6" customHeight="true"/>
    <row r="1046264" ht="12.6" customHeight="true"/>
    <row r="1046265" ht="12.6" customHeight="true"/>
    <row r="1046266" ht="12.6" customHeight="true"/>
    <row r="1046267" ht="12.6" customHeight="true"/>
    <row r="1046268" ht="12.6" customHeight="true"/>
    <row r="1046269" ht="12.6" customHeight="true"/>
    <row r="1046270" ht="12.6" customHeight="true"/>
    <row r="1046271" ht="12.6" customHeight="true"/>
    <row r="1046272" ht="12.6" customHeight="true"/>
    <row r="1046273" ht="12.6" customHeight="true"/>
    <row r="1046274" ht="12.6" customHeight="true"/>
    <row r="1046275" ht="12.6" customHeight="true"/>
    <row r="1046276" ht="12.6" customHeight="true"/>
    <row r="1046277" ht="12.6" customHeight="true"/>
    <row r="1046278" ht="12.6" customHeight="true"/>
    <row r="1046279" ht="12.6" customHeight="true"/>
    <row r="1046280" ht="12.6" customHeight="true"/>
    <row r="1046281" ht="12.6" customHeight="true"/>
    <row r="1046282" ht="12.6" customHeight="true"/>
    <row r="1046283" ht="12.6" customHeight="true"/>
    <row r="1046284" ht="12.6" customHeight="true"/>
    <row r="1046285" ht="12.6" customHeight="true"/>
    <row r="1046286" ht="12.6" customHeight="true"/>
    <row r="1046287" ht="12.6" customHeight="true"/>
    <row r="1046288" ht="12.6" customHeight="true"/>
    <row r="1046289" ht="12.6" customHeight="true"/>
    <row r="1046290" ht="12.6" customHeight="true"/>
    <row r="1046291" ht="12.6" customHeight="true"/>
    <row r="1046292" ht="12.6" customHeight="true"/>
    <row r="1046293" ht="12.6" customHeight="true"/>
    <row r="1046294" ht="12.6" customHeight="true"/>
    <row r="1046295" ht="12.6" customHeight="true"/>
    <row r="1046296" ht="12.6" customHeight="true"/>
    <row r="1046297" ht="12.6" customHeight="true"/>
    <row r="1046298" ht="12.6" customHeight="true"/>
    <row r="1046299" ht="12.6" customHeight="true"/>
    <row r="1046300" ht="12.6" customHeight="true"/>
    <row r="1046301" ht="12.6" customHeight="true"/>
    <row r="1046302" ht="12.6" customHeight="true"/>
    <row r="1046303" ht="12.6" customHeight="true"/>
    <row r="1046304" ht="12.6" customHeight="true"/>
    <row r="1046305" ht="12.6" customHeight="true"/>
    <row r="1046306" ht="12.6" customHeight="true"/>
    <row r="1046307" ht="12.6" customHeight="true"/>
    <row r="1046308" ht="12.6" customHeight="true"/>
    <row r="1046309" ht="12.6" customHeight="true"/>
    <row r="1046310" ht="12.6" customHeight="true"/>
    <row r="1046311" ht="12.6" customHeight="true"/>
    <row r="1046312" ht="12.6" customHeight="true"/>
    <row r="1046313" ht="12.6" customHeight="true"/>
    <row r="1046314" ht="12.6" customHeight="true"/>
    <row r="1046315" ht="12.6" customHeight="true"/>
    <row r="1046316" ht="12.6" customHeight="true"/>
    <row r="1046317" ht="12.6" customHeight="true"/>
    <row r="1046318" ht="12.6" customHeight="true"/>
    <row r="1046319" ht="12.6" customHeight="true"/>
    <row r="1046320" ht="12.6" customHeight="true"/>
    <row r="1046321" ht="12.6" customHeight="true"/>
    <row r="1046322" ht="12.6" customHeight="true"/>
    <row r="1046323" ht="12.6" customHeight="true"/>
    <row r="1046324" ht="12.6" customHeight="true"/>
    <row r="1046325" ht="12.6" customHeight="true"/>
    <row r="1046326" ht="12.6" customHeight="true"/>
    <row r="1046327" ht="12.6" customHeight="true"/>
    <row r="1046328" ht="12.6" customHeight="true"/>
    <row r="1046329" ht="12.6" customHeight="true"/>
    <row r="1046330" ht="12.6" customHeight="true"/>
    <row r="1046331" ht="12.6" customHeight="true"/>
    <row r="1046332" ht="12.6" customHeight="true"/>
    <row r="1046333" ht="12.6" customHeight="true"/>
    <row r="1046334" ht="12.6" customHeight="true"/>
    <row r="1046335" ht="12.6" customHeight="true"/>
    <row r="1046336" ht="12.6" customHeight="true"/>
    <row r="1046337" ht="12.6" customHeight="true"/>
    <row r="1046338" ht="12.6" customHeight="true"/>
    <row r="1046339" ht="12.6" customHeight="true"/>
    <row r="1046340" ht="12.6" customHeight="true"/>
    <row r="1046341" ht="12.6" customHeight="true"/>
    <row r="1046342" ht="12.6" customHeight="true"/>
    <row r="1046343" ht="12.6" customHeight="true"/>
    <row r="1046344" ht="12.6" customHeight="true"/>
    <row r="1046345" ht="12.6" customHeight="true"/>
    <row r="1046346" ht="12.6" customHeight="true"/>
    <row r="1046347" ht="12.6" customHeight="true"/>
    <row r="1046348" ht="12.6" customHeight="true"/>
    <row r="1046349" ht="12.6" customHeight="true"/>
    <row r="1046350" ht="12.6" customHeight="true"/>
    <row r="1046351" ht="12.6" customHeight="true"/>
    <row r="1046352" ht="12.6" customHeight="true"/>
    <row r="1046353" ht="12.6" customHeight="true"/>
    <row r="1046354" ht="12.6" customHeight="true"/>
    <row r="1046355" ht="12.6" customHeight="true"/>
    <row r="1046356" ht="12.6" customHeight="true"/>
    <row r="1046357" ht="12.6" customHeight="true"/>
    <row r="1046358" ht="12.6" customHeight="true"/>
    <row r="1046359" ht="12.6" customHeight="true"/>
    <row r="1046360" ht="12.6" customHeight="true"/>
    <row r="1046361" ht="12.6" customHeight="true"/>
    <row r="1046362" ht="12.6" customHeight="true"/>
    <row r="1046363" ht="12.6" customHeight="true"/>
    <row r="1046364" ht="12.6" customHeight="true"/>
    <row r="1046365" ht="12.6" customHeight="true"/>
    <row r="1046366" ht="12.6" customHeight="true"/>
    <row r="1046367" ht="12.6" customHeight="true"/>
    <row r="1046368" ht="12.6" customHeight="true"/>
    <row r="1046369" ht="12.6" customHeight="true"/>
    <row r="1046370" ht="12.6" customHeight="true"/>
    <row r="1046371" ht="12.6" customHeight="true"/>
    <row r="1046372" ht="12.6" customHeight="true"/>
    <row r="1046373" ht="12.6" customHeight="true"/>
    <row r="1046374" ht="12.6" customHeight="true"/>
    <row r="1046375" ht="12.6" customHeight="true"/>
    <row r="1046376" ht="12.6" customHeight="true"/>
    <row r="1046377" ht="12.6" customHeight="true"/>
    <row r="1046378" ht="12.6" customHeight="true"/>
    <row r="1046379" ht="12.6" customHeight="true"/>
    <row r="1046380" ht="12.6" customHeight="true"/>
    <row r="1046381" ht="12.6" customHeight="true"/>
    <row r="1046382" ht="12.6" customHeight="true"/>
    <row r="1046383" ht="12.6" customHeight="true"/>
    <row r="1046384" ht="12.6" customHeight="true"/>
    <row r="1046385" ht="12.6" customHeight="true"/>
    <row r="1046386" ht="12.6" customHeight="true"/>
    <row r="1046387" ht="12.6" customHeight="true"/>
    <row r="1046388" ht="12.6" customHeight="true"/>
    <row r="1046389" ht="12.6" customHeight="true"/>
    <row r="1046390" ht="12.6" customHeight="true"/>
    <row r="1046391" ht="12.6" customHeight="true"/>
    <row r="1046392" ht="12.6" customHeight="true"/>
    <row r="1046393" ht="12.6" customHeight="true"/>
    <row r="1046394" ht="12.6" customHeight="true"/>
    <row r="1046395" ht="12.6" customHeight="true"/>
    <row r="1046396" ht="12.6" customHeight="true"/>
    <row r="1046397" ht="12.6" customHeight="true"/>
    <row r="1046398" ht="12.6" customHeight="true"/>
    <row r="1046399" ht="12.6" customHeight="true"/>
    <row r="1046400" ht="12.6" customHeight="true"/>
    <row r="1046401" ht="12.6" customHeight="true"/>
    <row r="1046402" ht="12.6" customHeight="true"/>
    <row r="1046403" ht="12.6" customHeight="true"/>
    <row r="1046404" ht="12.6" customHeight="true"/>
    <row r="1046405" ht="12.6" customHeight="true"/>
    <row r="1046406" ht="12.6" customHeight="true"/>
    <row r="1046407" ht="12.6" customHeight="true"/>
    <row r="1046408" ht="12.6" customHeight="true"/>
    <row r="1046409" ht="12.6" customHeight="true"/>
    <row r="1046410" ht="12.6" customHeight="true"/>
    <row r="1046411" ht="12.6" customHeight="true"/>
    <row r="1046412" ht="12.6" customHeight="true"/>
    <row r="1046413" ht="12.6" customHeight="true"/>
    <row r="1046414" ht="12.6" customHeight="true"/>
    <row r="1046415" ht="12.6" customHeight="true"/>
    <row r="1046416" ht="12.6" customHeight="true"/>
    <row r="1046417" ht="12.6" customHeight="true"/>
    <row r="1046418" ht="12.6" customHeight="true"/>
    <row r="1046419" ht="12.6" customHeight="true"/>
    <row r="1046420" ht="12.6" customHeight="true"/>
    <row r="1046421" ht="12.6" customHeight="true"/>
    <row r="1046422" ht="12.6" customHeight="true"/>
    <row r="1046423" ht="12.6" customHeight="true"/>
    <row r="1046424" ht="12.6" customHeight="true"/>
    <row r="1046425" ht="12.6" customHeight="true"/>
    <row r="1046426" ht="12.6" customHeight="true"/>
    <row r="1046427" ht="12.6" customHeight="true"/>
    <row r="1046428" ht="12.6" customHeight="true"/>
    <row r="1046429" ht="12.6" customHeight="true"/>
    <row r="1046430" ht="12.6" customHeight="true"/>
    <row r="1046431" ht="12.6" customHeight="true"/>
    <row r="1046432" ht="12.6" customHeight="true"/>
    <row r="1046433" ht="12.6" customHeight="true"/>
    <row r="1046434" ht="12.6" customHeight="true"/>
    <row r="1046435" ht="12.6" customHeight="true"/>
    <row r="1046436" ht="12.6" customHeight="true"/>
    <row r="1046437" ht="12.6" customHeight="true"/>
    <row r="1046438" ht="12.6" customHeight="true"/>
    <row r="1046439" ht="12.6" customHeight="true"/>
    <row r="1046440" ht="12.6" customHeight="true"/>
    <row r="1046441" ht="12.6" customHeight="true"/>
    <row r="1046442" ht="12.6" customHeight="true"/>
    <row r="1046443" ht="12.6" customHeight="true"/>
    <row r="1046444" ht="12.6" customHeight="true"/>
    <row r="1046445" ht="12.6" customHeight="true"/>
    <row r="1046446" ht="12.6" customHeight="true"/>
    <row r="1046447" ht="12.6" customHeight="true"/>
    <row r="1046448" ht="12.6" customHeight="true"/>
    <row r="1046449" ht="12.6" customHeight="true"/>
    <row r="1046450" ht="12.6" customHeight="true"/>
    <row r="1046451" ht="12.6" customHeight="true"/>
    <row r="1046452" ht="12.6" customHeight="true"/>
    <row r="1046453" ht="12.6" customHeight="true"/>
    <row r="1046454" ht="12.6" customHeight="true"/>
    <row r="1046455" ht="12.6" customHeight="true"/>
    <row r="1046456" ht="12.6" customHeight="true"/>
    <row r="1046457" ht="12.6" customHeight="true"/>
    <row r="1046458" ht="12.6" customHeight="true"/>
    <row r="1046459" ht="12.6" customHeight="true"/>
    <row r="1046460" ht="12.6" customHeight="true"/>
    <row r="1046461" ht="12.6" customHeight="true"/>
    <row r="1046462" ht="12.6" customHeight="true"/>
    <row r="1046463" ht="12.6" customHeight="true"/>
    <row r="1046464" ht="12.6" customHeight="true"/>
    <row r="1046465" ht="12.6" customHeight="true"/>
    <row r="1046466" ht="12.6" customHeight="true"/>
    <row r="1046467" ht="12.6" customHeight="true"/>
    <row r="1046468" ht="12.6" customHeight="true"/>
    <row r="1046469" ht="12.6" customHeight="true"/>
    <row r="1046470" ht="12.6" customHeight="true"/>
    <row r="1046471" ht="12.6" customHeight="true"/>
    <row r="1046472" ht="12.6" customHeight="true"/>
    <row r="1046473" ht="12.6" customHeight="true"/>
    <row r="1046474" ht="12.6" customHeight="true"/>
    <row r="1046475" ht="12.6" customHeight="true"/>
    <row r="1046476" ht="12.6" customHeight="true"/>
    <row r="1046477" ht="12.6" customHeight="true"/>
    <row r="1046478" ht="12.6" customHeight="true"/>
    <row r="1046479" ht="12.6" customHeight="true"/>
    <row r="1046480" ht="12.6" customHeight="true"/>
    <row r="1046481" ht="12.6" customHeight="true"/>
    <row r="1046482" ht="12.6" customHeight="true"/>
    <row r="1046483" ht="12.6" customHeight="true"/>
    <row r="1046484" ht="12.6" customHeight="true"/>
    <row r="1046485" ht="12.6" customHeight="true"/>
    <row r="1046486" ht="12.6" customHeight="true"/>
    <row r="1046487" ht="12.6" customHeight="true"/>
    <row r="1046488" ht="12.6" customHeight="true"/>
    <row r="1046489" ht="12.6" customHeight="true"/>
    <row r="1046490" ht="12.6" customHeight="true"/>
    <row r="1046491" ht="12.6" customHeight="true"/>
    <row r="1046492" ht="12.6" customHeight="true"/>
    <row r="1046493" ht="12.6" customHeight="true"/>
    <row r="1046494" ht="12.6" customHeight="true"/>
    <row r="1046495" ht="12.6" customHeight="true"/>
    <row r="1046496" ht="12.6" customHeight="true"/>
    <row r="1046497" ht="12.6" customHeight="true"/>
    <row r="1046498" ht="12.6" customHeight="true"/>
    <row r="1046499" ht="12.6" customHeight="true"/>
    <row r="1046500" ht="12.6" customHeight="true"/>
    <row r="1046501" ht="12.6" customHeight="true"/>
    <row r="1046502" ht="12.6" customHeight="true"/>
    <row r="1046503" ht="12.6" customHeight="true"/>
    <row r="1046504" ht="12.6" customHeight="true"/>
    <row r="1046505" ht="12.6" customHeight="true"/>
    <row r="1046506" ht="12.6" customHeight="true"/>
    <row r="1046507" ht="12.6" customHeight="true"/>
    <row r="1046508" ht="12.6" customHeight="true"/>
    <row r="1046509" ht="12.6" customHeight="true"/>
    <row r="1046510" ht="12.6" customHeight="true"/>
    <row r="1046511" ht="12.6" customHeight="true"/>
    <row r="1046512" ht="12.6" customHeight="true"/>
    <row r="1046513" ht="12.6" customHeight="true"/>
    <row r="1046514" ht="12.6" customHeight="true"/>
    <row r="1046515" ht="12.6" customHeight="true"/>
    <row r="1046516" ht="12.6" customHeight="true"/>
    <row r="1046517" ht="12.6" customHeight="true"/>
    <row r="1046518" ht="12.6" customHeight="true"/>
    <row r="1046519" ht="12.6" customHeight="true"/>
    <row r="1046520" ht="12.6" customHeight="true"/>
    <row r="1046521" ht="12.6" customHeight="true"/>
    <row r="1046522" ht="12.6" customHeight="true"/>
    <row r="1046523" ht="12.6" customHeight="true"/>
    <row r="1046524" ht="12.6" customHeight="true"/>
    <row r="1046525" ht="12.6" customHeight="true"/>
    <row r="1046526" ht="12.6" customHeight="true"/>
    <row r="1046527" ht="12.6" customHeight="true"/>
    <row r="1046528" ht="12.6" customHeight="true"/>
    <row r="1046529" ht="12.6" customHeight="true"/>
    <row r="1046530" ht="12.6" customHeight="true"/>
    <row r="1046531" ht="12.6" customHeight="true"/>
    <row r="1046532" ht="12.6" customHeight="true"/>
    <row r="1046533" ht="12.6" customHeight="true"/>
    <row r="1046534" ht="12.6" customHeight="true"/>
    <row r="1046535" ht="12.6" customHeight="true"/>
    <row r="1046536" ht="12.6" customHeight="true"/>
    <row r="1046537" ht="12.6" customHeight="true"/>
    <row r="1046538" ht="12.6" customHeight="true"/>
    <row r="1046539" ht="12.6" customHeight="true"/>
    <row r="1046540" ht="12.6" customHeight="true"/>
    <row r="1046541" ht="12.6" customHeight="true"/>
    <row r="1046542" ht="12.6" customHeight="true"/>
    <row r="1046543" ht="12.6" customHeight="true"/>
    <row r="1046544" ht="12.6" customHeight="true"/>
    <row r="1046545" ht="12.6" customHeight="true"/>
    <row r="1046546" ht="12.6" customHeight="true"/>
    <row r="1046547" ht="12.6" customHeight="true"/>
    <row r="1046548" ht="12.6" customHeight="true"/>
    <row r="1046549" ht="12.6" customHeight="true"/>
    <row r="1046550" ht="12.6" customHeight="true"/>
    <row r="1046551" ht="12.6" customHeight="true"/>
    <row r="1046552" ht="12.6" customHeight="true"/>
    <row r="1046553" ht="12.6" customHeight="true"/>
    <row r="1046554" ht="12.6" customHeight="true"/>
    <row r="1046555" ht="12.6" customHeight="true"/>
    <row r="1046556" ht="12.6" customHeight="true"/>
    <row r="1046557" ht="12.6" customHeight="true"/>
    <row r="1046558" ht="12.6" customHeight="true"/>
    <row r="1046559" ht="12.6" customHeight="true"/>
    <row r="1046560" ht="12.6" customHeight="true"/>
    <row r="1046561" ht="12.6" customHeight="true"/>
    <row r="1046562" ht="12.6" customHeight="true"/>
    <row r="1046563" ht="12.6" customHeight="true"/>
    <row r="1046564" ht="12.6" customHeight="true"/>
    <row r="1046565" ht="12.6" customHeight="true"/>
    <row r="1046566" ht="12.6" customHeight="true"/>
    <row r="1046567" ht="12.6" customHeight="true"/>
    <row r="1046568" ht="12.6" customHeight="true"/>
    <row r="1046569" ht="12.6" customHeight="true"/>
    <row r="1046570" ht="12.6" customHeight="true"/>
    <row r="1046571" ht="12.6" customHeight="true"/>
    <row r="1046572" ht="12.6" customHeight="true"/>
    <row r="1046573" ht="12.6" customHeight="true"/>
    <row r="1046574" ht="12.6" customHeight="true"/>
    <row r="1046575" ht="12.6" customHeight="true"/>
    <row r="1046576" ht="12.6" customHeight="true"/>
    <row r="1046577" ht="12.6" customHeight="true"/>
    <row r="1046578" ht="12.6" customHeight="true"/>
    <row r="1046579" ht="12.6" customHeight="true"/>
    <row r="1046580" ht="12.6" customHeight="true"/>
    <row r="1046581" ht="12.6" customHeight="true"/>
    <row r="1046582" ht="12.6" customHeight="true"/>
    <row r="1046583" ht="12.6" customHeight="true"/>
    <row r="1046584" ht="12.6" customHeight="true"/>
    <row r="1046585" ht="12.6" customHeight="true"/>
    <row r="1046586" ht="12.6" customHeight="true"/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E1"/>
    <mergeCell ref="F1:J1"/>
    <mergeCell ref="L1:P1"/>
  </mergeCells>
  <printOptions gridLines="true"/>
  <pageMargins bottom="1" footer="0.5" header="0.5" left="0.75" right="0.75" top="1"/>
</worksheet>
</file>

<file path=xl/worksheets/sheet2.xml><?xml version="1.0" encoding="utf-8"?>
<worksheet xmlns:r="http://schemas.openxmlformats.org/officeDocument/2006/relationships" xmlns="http://schemas.openxmlformats.org/spreadsheetml/2006/main">
  <dimension ref="A1:IR42"/>
  <sheetViews>
    <sheetView zoomScale="120" topLeftCell="A1" workbookViewId="0" showGridLines="true" showRowColHeaders="false">
      <pane xSplit="1" ySplit="2" topLeftCell="B3" activePane="bottomRight" state="frozen"/>
      <selection activeCell="B4" sqref="B4:B4" pane="bottomRight"/>
    </sheetView>
  </sheetViews>
  <sheetFormatPr customHeight="false" defaultColWidth="9.28125" defaultRowHeight="12.3"/>
  <cols>
    <col min="1" max="2" bestFit="false" customWidth="true" width="12.00390625" hidden="false" outlineLevel="0"/>
    <col min="3" max="3" bestFit="false" customWidth="true" width="13.140625" hidden="false" outlineLevel="0"/>
    <col min="4" max="4" bestFit="false" customWidth="true" width="13.57421875" hidden="false" outlineLevel="0"/>
    <col min="5" max="5" bestFit="false" customWidth="true" width="10.57421875" hidden="false" outlineLevel="0"/>
    <col min="6" max="6" bestFit="false" customWidth="true" width="12.7109375" hidden="false" outlineLevel="0"/>
    <col min="7" max="7" bestFit="false" customWidth="true" width="10.7109375" hidden="false" outlineLevel="0"/>
    <col min="8" max="8" bestFit="false" customWidth="true" width="11.28125" hidden="false" outlineLevel="0"/>
    <col min="9" max="9" bestFit="false" customWidth="true" width="13.7109375" hidden="false" outlineLevel="0"/>
    <col min="10" max="10" bestFit="false" customWidth="true" width="12.00390625" hidden="false" outlineLevel="0"/>
    <col min="11" max="11" bestFit="false" customWidth="true" width="13.57421875" hidden="false" outlineLevel="0"/>
    <col min="12" max="12" bestFit="false" customWidth="true" width="9.8515625" hidden="false" outlineLevel="0"/>
    <col min="13" max="14" bestFit="false" customWidth="true" width="11.28125" hidden="false" outlineLevel="0"/>
    <col min="15" max="15" bestFit="false" customWidth="true" width="12.140625" hidden="false" outlineLevel="0"/>
    <col min="16" max="252" bestFit="true" width="9.140625" hidden="false" outlineLevel="0"/>
  </cols>
  <sheetData>
    <row r="1" ht="15" customHeight="true">
      <c r="A1" s="57" t="s">
        <v>0</v>
      </c>
      <c r="B1" s="58" t="s">
        <v>20</v>
      </c>
      <c r="C1" s="61" t="s">
        <v>20</v>
      </c>
      <c r="D1" s="61"/>
      <c r="E1" s="61"/>
      <c r="F1" s="65" t="s">
        <v>20</v>
      </c>
      <c r="G1" s="65"/>
      <c r="H1" s="68"/>
      <c r="I1" s="72" t="s">
        <v>20</v>
      </c>
      <c r="J1" s="72"/>
      <c r="K1" s="72"/>
      <c r="L1" s="72"/>
      <c r="M1" s="72"/>
      <c r="N1" s="72"/>
      <c r="O1" s="75" t="s">
        <v>20</v>
      </c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</row>
    <row r="2" ht="17.25" customHeight="true">
      <c r="A2" s="57"/>
      <c r="B2" s="59" t="s">
        <v>21</v>
      </c>
      <c r="C2" s="62" t="s">
        <v>22</v>
      </c>
      <c r="D2" s="62" t="s">
        <v>23</v>
      </c>
      <c r="E2" s="62" t="s">
        <v>24</v>
      </c>
      <c r="F2" s="66" t="s">
        <v>12</v>
      </c>
      <c r="G2" s="66" t="s">
        <v>25</v>
      </c>
      <c r="H2" s="69" t="s">
        <v>26</v>
      </c>
      <c r="I2" s="73" t="s">
        <v>27</v>
      </c>
      <c r="J2" s="73" t="s">
        <v>13</v>
      </c>
      <c r="K2" s="73" t="s">
        <v>28</v>
      </c>
      <c r="L2" s="73" t="s">
        <v>29</v>
      </c>
      <c r="M2" s="73" t="s">
        <v>30</v>
      </c>
      <c r="N2" s="73" t="s">
        <v>31</v>
      </c>
      <c r="O2" s="76" t="s">
        <v>14</v>
      </c>
    </row>
    <row r="3" ht="12.6" customHeight="true">
      <c r="A3" s="57" t="n">
        <v>1</v>
      </c>
      <c r="B3" s="60" t="n">
        <f>'Population Totals'!B3</f>
        <v>216662</v>
      </c>
      <c r="C3" s="60" t="n">
        <v>133127</v>
      </c>
      <c r="D3" s="60" t="n">
        <v>18270</v>
      </c>
      <c r="E3" s="63" t="n">
        <f>IF(ISERROR(D3/B3),"",D3/B3)</f>
        <v>0.0843248931515448</v>
      </c>
      <c r="F3" s="60" t="n">
        <v>32668</v>
      </c>
      <c r="G3" s="67" t="n">
        <f>IF(ISERROR(F3/B3),"",F3/B3)</f>
        <v>0.150778632155154</v>
      </c>
      <c r="H3" s="70" t="n">
        <f>IF(ISERROR(O3/B3),"",O3/B3)</f>
        <v>0.385554458096021</v>
      </c>
      <c r="I3" s="74" t="n">
        <v>1369</v>
      </c>
      <c r="J3" s="74" t="n">
        <v>25424</v>
      </c>
      <c r="K3" s="74" t="n">
        <v>183934</v>
      </c>
      <c r="L3" s="74" t="n">
        <v>193440</v>
      </c>
      <c r="M3" s="74" t="n">
        <f>B3-C3</f>
        <v>83535</v>
      </c>
      <c r="N3" s="74" t="n">
        <v>126</v>
      </c>
      <c r="O3" s="77" t="n">
        <f>B3-C3</f>
        <v>83535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</row>
    <row r="4">
      <c r="A4" s="57" t="n">
        <v>2</v>
      </c>
      <c r="B4" s="22" t="n">
        <f>'Population Totals'!B4</f>
        <v>220606</v>
      </c>
      <c r="C4" s="22" t="n">
        <v>106960</v>
      </c>
      <c r="D4" s="22" t="n">
        <v>41326</v>
      </c>
      <c r="E4" s="64" t="n">
        <f>IF(ISERROR(D4/B4),"",D4/B4)</f>
        <v>0.187329447068529</v>
      </c>
      <c r="F4" s="22" t="n">
        <v>47276</v>
      </c>
      <c r="G4" s="64" t="n">
        <f>IF(ISERROR(F4/B4),"",F4/B4)</f>
        <v>0.214300608324343</v>
      </c>
      <c r="H4" s="71" t="n">
        <f>IF(ISERROR(O4/B4),"",O4/B4)</f>
        <v>0.515153712954317</v>
      </c>
      <c r="I4" s="22" t="n">
        <v>1937</v>
      </c>
      <c r="J4" s="22" t="n">
        <v>19114</v>
      </c>
      <c r="K4" s="22" t="n">
        <v>173164</v>
      </c>
      <c r="L4" s="22" t="n">
        <v>195942</v>
      </c>
      <c r="M4" s="22" t="n">
        <f>B4-C4</f>
        <v>113646</v>
      </c>
      <c r="N4" s="22" t="n">
        <v>120</v>
      </c>
      <c r="O4" s="22" t="n">
        <f>B4-C4</f>
        <v>113646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</row>
    <row r="5">
      <c r="A5" s="57" t="n">
        <v>3</v>
      </c>
      <c r="B5" s="60" t="n">
        <f>'Population Totals'!B5</f>
        <v>208665</v>
      </c>
      <c r="C5" s="60" t="n">
        <v>91470</v>
      </c>
      <c r="D5" s="60" t="n">
        <v>15949</v>
      </c>
      <c r="E5" s="63" t="n">
        <f>IF(ISERROR(D5/B5),"",D5/B5)</f>
        <v>0.0764335178395994</v>
      </c>
      <c r="F5" s="60" t="n">
        <v>54827</v>
      </c>
      <c r="G5" s="67" t="n">
        <f>IF(ISERROR(F5/B5),"",F5/B5)</f>
        <v>0.262751299930511</v>
      </c>
      <c r="H5" s="70" t="n">
        <f>IF(ISERROR(O5/B5),"",O5/B5)</f>
        <v>0.561641866149091</v>
      </c>
      <c r="I5" s="74" t="n">
        <v>2009</v>
      </c>
      <c r="J5" s="74" t="n">
        <v>42381</v>
      </c>
      <c r="K5" s="74" t="n">
        <v>153639</v>
      </c>
      <c r="L5" s="74" t="n">
        <v>180655</v>
      </c>
      <c r="M5" s="74" t="n">
        <f>B5-C5</f>
        <v>117195</v>
      </c>
      <c r="N5" s="74" t="n">
        <v>144</v>
      </c>
      <c r="O5" s="77" t="n">
        <f>B5-C5</f>
        <v>117195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>
      <c r="A6" s="57" t="n">
        <v>4</v>
      </c>
      <c r="B6" s="22" t="n">
        <f>'Population Totals'!B6</f>
        <v>213289</v>
      </c>
      <c r="C6" s="22" t="n">
        <v>134330</v>
      </c>
      <c r="D6" s="22" t="n">
        <v>10316</v>
      </c>
      <c r="E6" s="64" t="n">
        <f>IF(ISERROR(D6/B6),"",D6/B6)</f>
        <v>0.0483663011219519</v>
      </c>
      <c r="F6" s="22" t="n">
        <v>19312</v>
      </c>
      <c r="G6" s="64" t="n">
        <f>IF(ISERROR(F6/B6),"",F6/B6)</f>
        <v>0.0905438161367909</v>
      </c>
      <c r="H6" s="71" t="n">
        <f>IF(ISERROR(O6/B6),"",O6/B6)</f>
        <v>0.370197244114793</v>
      </c>
      <c r="I6" s="22" t="n">
        <v>458</v>
      </c>
      <c r="J6" s="22" t="n">
        <v>39778</v>
      </c>
      <c r="K6" s="22" t="n">
        <v>193885</v>
      </c>
      <c r="L6" s="22" t="n">
        <v>192236</v>
      </c>
      <c r="M6" s="22" t="n">
        <f>B6-C6</f>
        <v>78959</v>
      </c>
      <c r="N6" s="22" t="n">
        <v>98</v>
      </c>
      <c r="O6" s="22" t="n">
        <f>B6-C6</f>
        <v>78959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>
      <c r="A7" s="57" t="n">
        <v>5</v>
      </c>
      <c r="B7" s="60" t="n">
        <f>'Population Totals'!B7</f>
        <v>216292</v>
      </c>
      <c r="C7" s="60" t="n">
        <v>90201</v>
      </c>
      <c r="D7" s="60" t="n">
        <v>17972</v>
      </c>
      <c r="E7" s="63" t="n">
        <f>IF(ISERROR(D7/B7),"",D7/B7)</f>
        <v>0.0830913764725464</v>
      </c>
      <c r="F7" s="60" t="n">
        <v>36308</v>
      </c>
      <c r="G7" s="67" t="n">
        <f>IF(ISERROR(F7/B7),"",F7/B7)</f>
        <v>0.167865663085089</v>
      </c>
      <c r="H7" s="70" t="n">
        <f>IF(ISERROR(O7/B7),"",O7/B7)</f>
        <v>0.582966545225898</v>
      </c>
      <c r="I7" s="74" t="n">
        <v>1134</v>
      </c>
      <c r="J7" s="74" t="n">
        <v>65900</v>
      </c>
      <c r="K7" s="74" t="n">
        <v>179812</v>
      </c>
      <c r="L7" s="74" t="n">
        <v>193744</v>
      </c>
      <c r="M7" s="74" t="n">
        <f>B7-C7</f>
        <v>126091</v>
      </c>
      <c r="N7" s="74" t="n">
        <v>122</v>
      </c>
      <c r="O7" s="77" t="n">
        <f>B7-C7</f>
        <v>126091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>
      <c r="A8" s="57" t="n">
        <v>6</v>
      </c>
      <c r="B8" s="22" t="n">
        <f>'Population Totals'!B8</f>
        <v>212897</v>
      </c>
      <c r="C8" s="22" t="n">
        <v>116169</v>
      </c>
      <c r="D8" s="22" t="n">
        <v>13456</v>
      </c>
      <c r="E8" s="64" t="n">
        <f>IF(ISERROR(D8/B8),"",D8/B8)</f>
        <v>0.0632042724885743</v>
      </c>
      <c r="F8" s="22" t="n">
        <v>26231</v>
      </c>
      <c r="G8" s="64" t="n">
        <f>IF(ISERROR(F8/B8),"",F8/B8)</f>
        <v>0.123209815074895</v>
      </c>
      <c r="H8" s="71" t="n">
        <f>IF(ISERROR(O8/B8),"",O8/B8)</f>
        <v>0.454341770903301</v>
      </c>
      <c r="I8" s="22" t="n">
        <v>743</v>
      </c>
      <c r="J8" s="22" t="n">
        <v>48419</v>
      </c>
      <c r="K8" s="22" t="n">
        <v>186905</v>
      </c>
      <c r="L8" s="22" t="n">
        <v>190157</v>
      </c>
      <c r="M8" s="22" t="n">
        <f>B8-C8</f>
        <v>96728</v>
      </c>
      <c r="N8" s="22" t="n">
        <v>120</v>
      </c>
      <c r="O8" s="22" t="n">
        <f>B8-C8</f>
        <v>96728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>
      <c r="A9" s="57" t="n">
        <v>7</v>
      </c>
      <c r="B9" s="60" t="n">
        <f>'Population Totals'!B9</f>
        <v>216308</v>
      </c>
      <c r="C9" s="60" t="n">
        <v>106640</v>
      </c>
      <c r="D9" s="60" t="n">
        <v>33732</v>
      </c>
      <c r="E9" s="63" t="n">
        <f>IF(ISERROR(D9/B9),"",D9/B9)</f>
        <v>0.155944301643952</v>
      </c>
      <c r="F9" s="60" t="n">
        <v>34391</v>
      </c>
      <c r="G9" s="67" t="n">
        <f>IF(ISERROR(F9/B9),"",F9/B9)</f>
        <v>0.158990883370009</v>
      </c>
      <c r="H9" s="70" t="n">
        <f>IF(ISERROR(O9/B9),"",O9/B9)</f>
        <v>0.506999278806147</v>
      </c>
      <c r="I9" s="74" t="n">
        <v>1008</v>
      </c>
      <c r="J9" s="74" t="n">
        <v>33368</v>
      </c>
      <c r="K9" s="74" t="n">
        <v>181733</v>
      </c>
      <c r="L9" s="74" t="n">
        <v>190534</v>
      </c>
      <c r="M9" s="74" t="n">
        <f>B9-C9</f>
        <v>109668</v>
      </c>
      <c r="N9" s="74" t="n">
        <v>300</v>
      </c>
      <c r="O9" s="77" t="n">
        <f>B9-C9</f>
        <v>109668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</row>
    <row r="10">
      <c r="A10" s="57" t="n">
        <v>8</v>
      </c>
      <c r="B10" s="22" t="n">
        <f>'Population Totals'!B10</f>
        <v>205263</v>
      </c>
      <c r="C10" s="22" t="n">
        <v>74280</v>
      </c>
      <c r="D10" s="22" t="n">
        <v>53902</v>
      </c>
      <c r="E10" s="64" t="n">
        <f>IF(ISERROR(D10/B10),"",D10/B10)</f>
        <v>0.262599689179248</v>
      </c>
      <c r="F10" s="22" t="n">
        <v>56740</v>
      </c>
      <c r="G10" s="64" t="n">
        <f>IF(ISERROR(F10/B10),"",F10/B10)</f>
        <v>0.276425853660913</v>
      </c>
      <c r="H10" s="71" t="n">
        <f>IF(ISERROR(O10/B10),"",O10/B10)</f>
        <v>0.638122798555999</v>
      </c>
      <c r="I10" s="22" t="n">
        <v>1615</v>
      </c>
      <c r="J10" s="22" t="n">
        <v>16797</v>
      </c>
      <c r="K10" s="22" t="n">
        <v>148090</v>
      </c>
      <c r="L10" s="22" t="n">
        <v>178581</v>
      </c>
      <c r="M10" s="22" t="n">
        <f>B10-C10</f>
        <v>130983</v>
      </c>
      <c r="N10" s="22" t="n">
        <v>341</v>
      </c>
      <c r="O10" s="22" t="n">
        <f>B10-C10</f>
        <v>130983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>
      <c r="A11" s="57" t="n">
        <v>9</v>
      </c>
      <c r="B11" s="60" t="n">
        <f>'Population Totals'!B11</f>
        <v>211019</v>
      </c>
      <c r="C11" s="60" t="n">
        <v>80646</v>
      </c>
      <c r="D11" s="60" t="n">
        <v>39961</v>
      </c>
      <c r="E11" s="63" t="n">
        <f>IF(ISERROR(D11/B11),"",D11/B11)</f>
        <v>0.189371573175875</v>
      </c>
      <c r="F11" s="60" t="n">
        <v>66474</v>
      </c>
      <c r="G11" s="67" t="n">
        <f>IF(ISERROR(F11/B11),"",F11/B11)</f>
        <v>0.315014287812946</v>
      </c>
      <c r="H11" s="70" t="n">
        <f>IF(ISERROR(O11/B11),"",O11/B11)</f>
        <v>0.617825882977362</v>
      </c>
      <c r="I11" s="74" t="n">
        <v>1868</v>
      </c>
      <c r="J11" s="74" t="n">
        <v>20401</v>
      </c>
      <c r="K11" s="74" t="n">
        <v>144501</v>
      </c>
      <c r="L11" s="74" t="n">
        <v>182106</v>
      </c>
      <c r="M11" s="74" t="n">
        <f>B11-C11</f>
        <v>130373</v>
      </c>
      <c r="N11" s="74" t="n">
        <v>237</v>
      </c>
      <c r="O11" s="77" t="n">
        <f>B11-C11</f>
        <v>130373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>
      <c r="A12" s="57" t="n">
        <v>10</v>
      </c>
      <c r="B12" s="22" t="n">
        <f>'Population Totals'!B12</f>
        <v>209845</v>
      </c>
      <c r="C12" s="22" t="n">
        <v>109445</v>
      </c>
      <c r="D12" s="22" t="n">
        <v>25179</v>
      </c>
      <c r="E12" s="64" t="n">
        <f>IF(ISERROR(D12/B12),"",D12/B12)</f>
        <v>0.119988562986967</v>
      </c>
      <c r="F12" s="22" t="n">
        <v>45216</v>
      </c>
      <c r="G12" s="64" t="n">
        <f>IF(ISERROR(F12/B12),"",F12/B12)</f>
        <v>0.215473325549811</v>
      </c>
      <c r="H12" s="71" t="n">
        <f>IF(ISERROR(O12/B12),"",O12/B12)</f>
        <v>0.478448378565131</v>
      </c>
      <c r="I12" s="22" t="n">
        <v>1380</v>
      </c>
      <c r="J12" s="22" t="n">
        <v>23179</v>
      </c>
      <c r="K12" s="22" t="n">
        <v>164312</v>
      </c>
      <c r="L12" s="22" t="n">
        <v>183860</v>
      </c>
      <c r="M12" s="22" t="n">
        <f>B12-C12</f>
        <v>100400</v>
      </c>
      <c r="N12" s="22" t="n">
        <v>170</v>
      </c>
      <c r="O12" s="22" t="n">
        <f>B12-C12</f>
        <v>100400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</row>
    <row r="13">
      <c r="A13" s="57" t="n">
        <v>11</v>
      </c>
      <c r="B13" s="60" t="n">
        <f>'Population Totals'!B13</f>
        <v>218697</v>
      </c>
      <c r="C13" s="60" t="n">
        <v>99327</v>
      </c>
      <c r="D13" s="60" t="n">
        <v>17230</v>
      </c>
      <c r="E13" s="63" t="n">
        <f>IF(ISERROR(D13/B13),"",D13/B13)</f>
        <v>0.0787848027179157</v>
      </c>
      <c r="F13" s="60" t="n">
        <v>36869</v>
      </c>
      <c r="G13" s="67" t="n">
        <f>IF(ISERROR(F13/B13),"",F13/B13)</f>
        <v>0.168584845699758</v>
      </c>
      <c r="H13" s="70" t="n">
        <f>IF(ISERROR(O13/B13),"",O13/B13)</f>
        <v>0.545823673850121</v>
      </c>
      <c r="I13" s="74" t="n">
        <v>943</v>
      </c>
      <c r="J13" s="74" t="n">
        <v>58179</v>
      </c>
      <c r="K13" s="74" t="n">
        <v>181633</v>
      </c>
      <c r="L13" s="74" t="n">
        <v>193884</v>
      </c>
      <c r="M13" s="74" t="n">
        <f>B13-C13</f>
        <v>119370</v>
      </c>
      <c r="N13" s="74" t="n">
        <v>149</v>
      </c>
      <c r="O13" s="77" t="n">
        <f>B13-C13</f>
        <v>119370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</row>
    <row r="14">
      <c r="A14" s="57" t="n">
        <v>12</v>
      </c>
      <c r="B14" s="22" t="n">
        <f>'Population Totals'!B14</f>
        <v>217239</v>
      </c>
      <c r="C14" s="22" t="n">
        <v>139128</v>
      </c>
      <c r="D14" s="22" t="n">
        <v>13916</v>
      </c>
      <c r="E14" s="64" t="n">
        <f>IF(ISERROR(D14/B14),"",D14/B14)</f>
        <v>0.0640584793706471</v>
      </c>
      <c r="F14" s="22" t="n">
        <v>23762</v>
      </c>
      <c r="G14" s="64" t="n">
        <f>IF(ISERROR(F14/B14),"",F14/B14)</f>
        <v>0.109381832912138</v>
      </c>
      <c r="H14" s="71" t="n">
        <f>IF(ISERROR(O14/B14),"",O14/B14)</f>
        <v>0.359562509494152</v>
      </c>
      <c r="I14" s="22" t="n">
        <v>690</v>
      </c>
      <c r="J14" s="22" t="n">
        <v>31812</v>
      </c>
      <c r="K14" s="22" t="n">
        <v>193478</v>
      </c>
      <c r="L14" s="22" t="n">
        <v>196194</v>
      </c>
      <c r="M14" s="22" t="n">
        <f>B14-C14</f>
        <v>78111</v>
      </c>
      <c r="N14" s="22" t="n">
        <v>129</v>
      </c>
      <c r="O14" s="22" t="n">
        <f>B14-C14</f>
        <v>78111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</row>
    <row r="15">
      <c r="A15" s="57" t="n">
        <v>13</v>
      </c>
      <c r="B15" s="60" t="n">
        <f>'Population Totals'!B15</f>
        <v>207781</v>
      </c>
      <c r="C15" s="60" t="n">
        <v>161863</v>
      </c>
      <c r="D15" s="60" t="n">
        <v>16124</v>
      </c>
      <c r="E15" s="63" t="n">
        <f>IF(ISERROR(D15/B15),"",D15/B15)</f>
        <v>0.077600935600464</v>
      </c>
      <c r="F15" s="60" t="n">
        <v>19775</v>
      </c>
      <c r="G15" s="67" t="n">
        <f>IF(ISERROR(F15/B15),"",F15/B15)</f>
        <v>0.0951723208570562</v>
      </c>
      <c r="H15" s="70" t="n">
        <f>IF(ISERROR(O15/B15),"",O15/B15)</f>
        <v>0.220992294771899</v>
      </c>
      <c r="I15" s="74" t="n">
        <v>929</v>
      </c>
      <c r="J15" s="74" t="n">
        <v>3087</v>
      </c>
      <c r="K15" s="74" t="n">
        <v>188213</v>
      </c>
      <c r="L15" s="74" t="n">
        <v>191343</v>
      </c>
      <c r="M15" s="74" t="n">
        <f>B15-C15</f>
        <v>45918</v>
      </c>
      <c r="N15" s="74" t="n">
        <v>99</v>
      </c>
      <c r="O15" s="77" t="n">
        <f>B15-C15</f>
        <v>45918</v>
      </c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</row>
    <row r="16">
      <c r="A16" s="57" t="n">
        <v>14</v>
      </c>
      <c r="B16" s="22" t="n">
        <f>'Population Totals'!B16</f>
        <v>211567</v>
      </c>
      <c r="C16" s="22" t="n">
        <v>125262</v>
      </c>
      <c r="D16" s="22" t="n">
        <v>40518</v>
      </c>
      <c r="E16" s="64" t="n">
        <f>IF(ISERROR(D16/B16),"",D16/B16)</f>
        <v>0.191513799411061</v>
      </c>
      <c r="F16" s="22" t="n">
        <v>28700</v>
      </c>
      <c r="G16" s="64" t="n">
        <f>IF(ISERROR(F16/B16),"",F16/B16)</f>
        <v>0.135654426257403</v>
      </c>
      <c r="H16" s="71" t="n">
        <f>IF(ISERROR(O16/B16),"",O16/B16)</f>
        <v>0.407932238959762</v>
      </c>
      <c r="I16" s="22" t="n">
        <v>1531</v>
      </c>
      <c r="J16" s="22" t="n">
        <v>8002</v>
      </c>
      <c r="K16" s="22" t="n">
        <v>182932</v>
      </c>
      <c r="L16" s="22" t="n">
        <v>187297</v>
      </c>
      <c r="M16" s="22" t="n">
        <f>B16-C16</f>
        <v>86305</v>
      </c>
      <c r="N16" s="22" t="n">
        <v>311</v>
      </c>
      <c r="O16" s="22" t="n">
        <f>B16-C16</f>
        <v>86305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</row>
    <row r="17">
      <c r="A17" s="57" t="n">
        <v>15</v>
      </c>
      <c r="B17" s="60" t="n">
        <f>'Population Totals'!B17</f>
        <v>214632</v>
      </c>
      <c r="C17" s="60" t="n">
        <v>146910</v>
      </c>
      <c r="D17" s="60" t="n">
        <v>32695</v>
      </c>
      <c r="E17" s="63" t="n">
        <f>IF(ISERROR(D17/B17),"",D17/B17)</f>
        <v>0.152330500577733</v>
      </c>
      <c r="F17" s="60" t="n">
        <v>20187</v>
      </c>
      <c r="G17" s="67" t="n">
        <f>IF(ISERROR(F17/B17),"",F17/B17)</f>
        <v>0.0940540087219054</v>
      </c>
      <c r="H17" s="70" t="n">
        <f>IF(ISERROR(O17/B17),"",O17/B17)</f>
        <v>0.315526109806553</v>
      </c>
      <c r="I17" s="74" t="n">
        <v>1024</v>
      </c>
      <c r="J17" s="74" t="n">
        <v>4559</v>
      </c>
      <c r="K17" s="74" t="n">
        <v>193670</v>
      </c>
      <c r="L17" s="74" t="n">
        <v>194991</v>
      </c>
      <c r="M17" s="74" t="n">
        <f>B17-C17</f>
        <v>67722</v>
      </c>
      <c r="N17" s="74" t="n">
        <v>164</v>
      </c>
      <c r="O17" s="77" t="n">
        <f>B17-C17</f>
        <v>67722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</row>
    <row r="18">
      <c r="A18" s="57" t="n">
        <v>16</v>
      </c>
      <c r="B18" s="22" t="n">
        <f>'Population Totals'!B18</f>
        <v>205116</v>
      </c>
      <c r="C18" s="22" t="n">
        <v>147797</v>
      </c>
      <c r="D18" s="22" t="n">
        <v>34625</v>
      </c>
      <c r="E18" s="64" t="n">
        <f>IF(ISERROR(D18/B18),"",D18/B18)</f>
        <v>0.168806919011681</v>
      </c>
      <c r="F18" s="22" t="n">
        <v>10403</v>
      </c>
      <c r="G18" s="64" t="n">
        <f>IF(ISERROR(F18/B18),"",F18/B18)</f>
        <v>0.0507176426997406</v>
      </c>
      <c r="H18" s="71" t="n">
        <f>IF(ISERROR(O18/B18),"",O18/B18)</f>
        <v>0.279446752081749</v>
      </c>
      <c r="I18" s="22" t="n">
        <v>867</v>
      </c>
      <c r="J18" s="22" t="n">
        <v>5350</v>
      </c>
      <c r="K18" s="22" t="n">
        <v>196299</v>
      </c>
      <c r="L18" s="22" t="n">
        <v>193911</v>
      </c>
      <c r="M18" s="22" t="n">
        <f>B18-C18</f>
        <v>57319</v>
      </c>
      <c r="N18" s="22" t="n">
        <v>82</v>
      </c>
      <c r="O18" s="22" t="n">
        <f>B18-C18</f>
        <v>57319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</row>
    <row r="19">
      <c r="A19" s="57" t="n">
        <v>17</v>
      </c>
      <c r="B19" s="60" t="n">
        <f>'Population Totals'!B19</f>
        <v>206999</v>
      </c>
      <c r="C19" s="60" t="n">
        <v>157788</v>
      </c>
      <c r="D19" s="60" t="n">
        <v>27516</v>
      </c>
      <c r="E19" s="63" t="n">
        <f>IF(ISERROR(D19/B19),"",D19/B19)</f>
        <v>0.132928178396997</v>
      </c>
      <c r="F19" s="60" t="n">
        <v>8930</v>
      </c>
      <c r="G19" s="67" t="n">
        <f>IF(ISERROR(F19/B19),"",F19/B19)</f>
        <v>0.0431403050256281</v>
      </c>
      <c r="H19" s="70" t="n">
        <f>IF(ISERROR(O19/B19),"",O19/B19)</f>
        <v>0.237735447997333</v>
      </c>
      <c r="I19" s="74" t="n">
        <v>1156</v>
      </c>
      <c r="J19" s="74" t="n">
        <v>3188</v>
      </c>
      <c r="K19" s="74" t="n">
        <v>197314</v>
      </c>
      <c r="L19" s="74" t="n">
        <v>193244</v>
      </c>
      <c r="M19" s="74" t="n">
        <f>B19-C19</f>
        <v>49211</v>
      </c>
      <c r="N19" s="74" t="n">
        <v>118</v>
      </c>
      <c r="O19" s="77" t="n">
        <f>B19-C19</f>
        <v>49211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>
      <c r="A20" s="57" t="n">
        <v>18</v>
      </c>
      <c r="B20" s="22" t="n">
        <f>'Population Totals'!B20</f>
        <v>211969</v>
      </c>
      <c r="C20" s="22" t="n">
        <v>118014</v>
      </c>
      <c r="D20" s="22" t="n">
        <v>55791</v>
      </c>
      <c r="E20" s="64" t="n">
        <f>IF(ISERROR(D20/B20),"",D20/B20)</f>
        <v>0.263203581655808</v>
      </c>
      <c r="F20" s="22" t="n">
        <v>18994</v>
      </c>
      <c r="G20" s="64" t="n">
        <f>IF(ISERROR(F20/B20),"",F20/B20)</f>
        <v>0.0896074425977384</v>
      </c>
      <c r="H20" s="71" t="n">
        <f>IF(ISERROR(O20/B20),"",O20/B20)</f>
        <v>0.443248776943798</v>
      </c>
      <c r="I20" s="22" t="n">
        <v>838</v>
      </c>
      <c r="J20" s="22" t="n">
        <v>9738</v>
      </c>
      <c r="K20" s="22" t="n">
        <v>192555</v>
      </c>
      <c r="L20" s="22" t="n">
        <v>192198</v>
      </c>
      <c r="M20" s="22" t="n">
        <f>B20-C20</f>
        <v>93955</v>
      </c>
      <c r="N20" s="22" t="n">
        <v>497</v>
      </c>
      <c r="O20" s="22" t="n">
        <f>B20-C20</f>
        <v>93955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</row>
    <row r="21">
      <c r="A21" s="57" t="n">
        <v>19</v>
      </c>
      <c r="B21" s="60" t="n">
        <f>'Population Totals'!B21</f>
        <v>211037</v>
      </c>
      <c r="C21" s="60" t="n">
        <v>74746</v>
      </c>
      <c r="D21" s="60" t="n">
        <v>105560</v>
      </c>
      <c r="E21" s="63" t="n">
        <f>IF(ISERROR(D21/B21),"",D21/B21)</f>
        <v>0.50019664798116</v>
      </c>
      <c r="F21" s="60" t="n">
        <v>15519</v>
      </c>
      <c r="G21" s="67" t="n">
        <f>IF(ISERROR(F21/B21),"",F21/B21)</f>
        <v>0.0735368679425883</v>
      </c>
      <c r="H21" s="70" t="n">
        <f>IF(ISERROR(O21/B21),"",O21/B21)</f>
        <v>0.645815662656311</v>
      </c>
      <c r="I21" s="74" t="n">
        <v>1089</v>
      </c>
      <c r="J21" s="74" t="n">
        <v>5247</v>
      </c>
      <c r="K21" s="74" t="n">
        <v>194257</v>
      </c>
      <c r="L21" s="74" t="n">
        <v>194002</v>
      </c>
      <c r="M21" s="74" t="n">
        <f>B21-C21</f>
        <v>136291</v>
      </c>
      <c r="N21" s="74" t="n">
        <v>357</v>
      </c>
      <c r="O21" s="77" t="n">
        <f>B21-C21</f>
        <v>136291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</row>
    <row r="22">
      <c r="A22" s="57" t="n">
        <v>20</v>
      </c>
      <c r="B22" s="22" t="n">
        <f>'Population Totals'!B22</f>
        <v>216285</v>
      </c>
      <c r="C22" s="22" t="n">
        <v>75185</v>
      </c>
      <c r="D22" s="22" t="n">
        <v>107071</v>
      </c>
      <c r="E22" s="64" t="n">
        <f>IF(ISERROR(D22/B22),"",D22/B22)</f>
        <v>0.495045888526712</v>
      </c>
      <c r="F22" s="22" t="n">
        <v>16765</v>
      </c>
      <c r="G22" s="64" t="n">
        <f>IF(ISERROR(F22/B22),"",F22/B22)</f>
        <v>0.0775134660286197</v>
      </c>
      <c r="H22" s="71" t="n">
        <f>IF(ISERROR(O22/B22),"",O22/B22)</f>
        <v>0.652379961624708</v>
      </c>
      <c r="I22" s="22" t="n">
        <v>1010</v>
      </c>
      <c r="J22" s="22" t="n">
        <v>7761</v>
      </c>
      <c r="K22" s="22" t="n">
        <v>197418</v>
      </c>
      <c r="L22" s="22" t="n">
        <v>198479</v>
      </c>
      <c r="M22" s="22" t="n">
        <f>B22-C22</f>
        <v>141100</v>
      </c>
      <c r="N22" s="22" t="n">
        <v>284</v>
      </c>
      <c r="O22" s="22" t="n">
        <f>B22-C22</f>
        <v>141100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</row>
    <row r="23">
      <c r="A23" s="57" t="n">
        <v>21</v>
      </c>
      <c r="B23" s="60" t="n">
        <f>'Population Totals'!B23</f>
        <v>224291</v>
      </c>
      <c r="C23" s="60" t="n">
        <v>135968</v>
      </c>
      <c r="D23" s="60" t="n">
        <v>46398</v>
      </c>
      <c r="E23" s="63" t="n">
        <f>IF(ISERROR(D23/B23),"",D23/B23)</f>
        <v>0.206865188527404</v>
      </c>
      <c r="F23" s="60" t="n">
        <v>24643</v>
      </c>
      <c r="G23" s="67" t="n">
        <f>IF(ISERROR(F23/B23),"",F23/B23)</f>
        <v>0.109870659099117</v>
      </c>
      <c r="H23" s="70" t="n">
        <f>IF(ISERROR(O23/B23),"",O23/B23)</f>
        <v>0.393787534943444</v>
      </c>
      <c r="I23" s="74" t="n">
        <v>1421</v>
      </c>
      <c r="J23" s="74" t="n">
        <v>9280</v>
      </c>
      <c r="K23" s="74" t="n">
        <v>198614</v>
      </c>
      <c r="L23" s="74" t="n">
        <v>204207</v>
      </c>
      <c r="M23" s="74" t="n">
        <f>B23-C23</f>
        <v>88323</v>
      </c>
      <c r="N23" s="74" t="n">
        <v>451</v>
      </c>
      <c r="O23" s="77" t="n">
        <f>B23-C23</f>
        <v>88323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</row>
    <row r="24">
      <c r="A24" s="57" t="n">
        <v>22</v>
      </c>
      <c r="B24" s="22" t="n">
        <f>'Population Totals'!B24</f>
        <v>220905</v>
      </c>
      <c r="C24" s="22" t="n">
        <v>143876</v>
      </c>
      <c r="D24" s="22" t="n">
        <v>33723</v>
      </c>
      <c r="E24" s="64" t="n">
        <f>IF(ISERROR(D24/B24),"",D24/B24)</f>
        <v>0.15265838256264</v>
      </c>
      <c r="F24" s="22" t="n">
        <v>19144</v>
      </c>
      <c r="G24" s="64" t="n">
        <f>IF(ISERROR(F24/B24),"",F24/B24)</f>
        <v>0.0866616871505851</v>
      </c>
      <c r="H24" s="71" t="n">
        <f>IF(ISERROR(O24/B24),"",O24/B24)</f>
        <v>0.348697403861388</v>
      </c>
      <c r="I24" s="22" t="n">
        <v>892</v>
      </c>
      <c r="J24" s="22" t="n">
        <v>14667</v>
      </c>
      <c r="K24" s="22" t="n">
        <v>201935</v>
      </c>
      <c r="L24" s="22" t="n">
        <v>199842</v>
      </c>
      <c r="M24" s="22" t="n">
        <f>B24-C24</f>
        <v>77029</v>
      </c>
      <c r="N24" s="22" t="n">
        <v>386</v>
      </c>
      <c r="O24" s="22" t="n">
        <f>B24-C24</f>
        <v>77029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</row>
    <row r="25">
      <c r="A25" s="57" t="n">
        <v>23</v>
      </c>
      <c r="B25" s="60" t="n">
        <f>'Population Totals'!B25</f>
        <v>222015</v>
      </c>
      <c r="C25" s="60" t="n">
        <v>133080</v>
      </c>
      <c r="D25" s="60" t="n">
        <v>43453</v>
      </c>
      <c r="E25" s="63" t="n">
        <f>IF(ISERROR(D25/B25),"",D25/B25)</f>
        <v>0.195721009841677</v>
      </c>
      <c r="F25" s="60" t="n">
        <v>17405</v>
      </c>
      <c r="G25" s="67" t="n">
        <f>IF(ISERROR(F25/B25),"",F25/B25)</f>
        <v>0.0783956039006374</v>
      </c>
      <c r="H25" s="70" t="n">
        <f>IF(ISERROR(O25/B25),"",O25/B25)</f>
        <v>0.400581041821499</v>
      </c>
      <c r="I25" s="74" t="n">
        <v>906</v>
      </c>
      <c r="J25" s="74" t="n">
        <v>17819</v>
      </c>
      <c r="K25" s="74" t="n">
        <v>204779</v>
      </c>
      <c r="L25" s="74" t="n">
        <v>201287</v>
      </c>
      <c r="M25" s="74" t="n">
        <f>B25-C25</f>
        <v>88935</v>
      </c>
      <c r="N25" s="74" t="n">
        <v>331</v>
      </c>
      <c r="O25" s="77" t="n">
        <f>B25-C25</f>
        <v>88935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</row>
    <row r="26">
      <c r="A26" s="57" t="n">
        <v>24</v>
      </c>
      <c r="B26" s="22" t="n">
        <f>'Population Totals'!B26</f>
        <v>212236</v>
      </c>
      <c r="C26" s="22" t="n">
        <v>82183</v>
      </c>
      <c r="D26" s="22" t="n">
        <v>103993</v>
      </c>
      <c r="E26" s="64" t="n">
        <f>IF(ISERROR(D26/B26),"",D26/B26)</f>
        <v>0.489987561016981</v>
      </c>
      <c r="F26" s="22" t="n">
        <v>11717</v>
      </c>
      <c r="G26" s="64" t="n">
        <f>IF(ISERROR(F26/B26),"",F26/B26)</f>
        <v>0.0552074106183682</v>
      </c>
      <c r="H26" s="71" t="n">
        <f>IF(ISERROR(O26/B26),"",O26/B26)</f>
        <v>0.612775400968733</v>
      </c>
      <c r="I26" s="22" t="n">
        <v>973</v>
      </c>
      <c r="J26" s="22" t="n">
        <v>4076</v>
      </c>
      <c r="K26" s="22" t="n">
        <v>199135</v>
      </c>
      <c r="L26" s="22" t="n">
        <v>196473</v>
      </c>
      <c r="M26" s="22" t="n">
        <f>B26-C26</f>
        <v>130053</v>
      </c>
      <c r="N26" s="22" t="n">
        <v>300</v>
      </c>
      <c r="O26" s="22" t="n">
        <f>B26-C26</f>
        <v>130053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</row>
    <row r="27">
      <c r="A27" s="57" t="n">
        <v>25</v>
      </c>
      <c r="B27" s="60" t="n">
        <f>'Population Totals'!B27</f>
        <v>226216</v>
      </c>
      <c r="C27" s="60" t="n">
        <v>139511</v>
      </c>
      <c r="D27" s="60" t="n">
        <v>71534</v>
      </c>
      <c r="E27" s="63" t="n">
        <f>IF(ISERROR(D27/B27),"",D27/B27)</f>
        <v>0.316219896028574</v>
      </c>
      <c r="F27" s="60" t="n">
        <v>9263</v>
      </c>
      <c r="G27" s="67" t="n">
        <f>IF(ISERROR(F27/B27),"",F27/B27)</f>
        <v>0.0409475899140644</v>
      </c>
      <c r="H27" s="70" t="n">
        <f>IF(ISERROR(O27/B27),"",O27/B27)</f>
        <v>0.383284117834282</v>
      </c>
      <c r="I27" s="74" t="n">
        <v>881</v>
      </c>
      <c r="J27" s="74" t="n">
        <v>3023</v>
      </c>
      <c r="K27" s="74" t="n">
        <v>222927</v>
      </c>
      <c r="L27" s="74" t="n">
        <v>218642</v>
      </c>
      <c r="M27" s="74" t="n">
        <f>B27-C27</f>
        <v>86705</v>
      </c>
      <c r="N27" s="74" t="n">
        <v>227</v>
      </c>
      <c r="O27" s="77" t="n">
        <f>B27-C27</f>
        <v>86705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</row>
    <row r="28">
      <c r="A28" s="57" t="n">
        <v>26</v>
      </c>
      <c r="B28" s="22" t="n">
        <f>'Population Totals'!B28</f>
        <v>224355</v>
      </c>
      <c r="C28" s="22" t="n">
        <v>66887</v>
      </c>
      <c r="D28" s="22" t="n">
        <v>108576</v>
      </c>
      <c r="E28" s="64" t="n">
        <f>IF(ISERROR(D28/B28),"",D28/B28)</f>
        <v>0.483947315638163</v>
      </c>
      <c r="F28" s="22" t="n">
        <v>37697</v>
      </c>
      <c r="G28" s="64" t="n">
        <f>IF(ISERROR(F28/B28),"",F28/B28)</f>
        <v>0.168023890708921</v>
      </c>
      <c r="H28" s="71" t="n">
        <f>IF(ISERROR(O28/B28),"",O28/B28)</f>
        <v>0.701869804550823</v>
      </c>
      <c r="I28" s="22" t="n">
        <v>1441</v>
      </c>
      <c r="J28" s="22" t="n">
        <v>4542</v>
      </c>
      <c r="K28" s="22" t="n">
        <v>185093</v>
      </c>
      <c r="L28" s="22" t="n">
        <v>207360</v>
      </c>
      <c r="M28" s="22" t="n">
        <f>B28-C28</f>
        <v>157468</v>
      </c>
      <c r="N28" s="22" t="n">
        <v>264</v>
      </c>
      <c r="O28" s="22" t="n">
        <f>B28-C28</f>
        <v>157468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</row>
    <row r="29">
      <c r="A29" s="57" t="n">
        <v>27</v>
      </c>
      <c r="B29" s="60" t="n">
        <f>'Population Totals'!B29</f>
        <v>211450</v>
      </c>
      <c r="C29" s="60" t="n">
        <v>75558</v>
      </c>
      <c r="D29" s="60" t="n">
        <v>110611</v>
      </c>
      <c r="E29" s="63" t="n">
        <f>IF(ISERROR(D29/B29),"",D29/B29)</f>
        <v>0.523107117521873</v>
      </c>
      <c r="F29" s="60" t="n">
        <v>10101</v>
      </c>
      <c r="G29" s="67" t="n">
        <f>IF(ISERROR(F29/B29),"",F29/B29)</f>
        <v>0.0477701584298889</v>
      </c>
      <c r="H29" s="70" t="n">
        <f>IF(ISERROR(O29/B29),"",O29/B29)</f>
        <v>0.642667297233389</v>
      </c>
      <c r="I29" s="74" t="n">
        <v>1325</v>
      </c>
      <c r="J29" s="74" t="n">
        <v>5528</v>
      </c>
      <c r="K29" s="74" t="n">
        <v>199543</v>
      </c>
      <c r="L29" s="74" t="n">
        <v>197959</v>
      </c>
      <c r="M29" s="74" t="n">
        <f>B29-C29</f>
        <v>135892</v>
      </c>
      <c r="N29" s="74" t="n">
        <v>95</v>
      </c>
      <c r="O29" s="77" t="n">
        <f>B29-C29</f>
        <v>135892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>
      <c r="A30" s="57" t="n">
        <v>28</v>
      </c>
      <c r="B30" s="22" t="n">
        <f>'Population Totals'!B30</f>
        <v>213126</v>
      </c>
      <c r="C30" s="22" t="n">
        <v>139277</v>
      </c>
      <c r="D30" s="22" t="n">
        <v>40503</v>
      </c>
      <c r="E30" s="64" t="n">
        <f>IF(ISERROR(D30/B30),"",D30/B30)</f>
        <v>0.190042510064469</v>
      </c>
      <c r="F30" s="22" t="n">
        <v>18657</v>
      </c>
      <c r="G30" s="64" t="n">
        <f>IF(ISERROR(F30/B30),"",F30/B30)</f>
        <v>0.0875397652093128</v>
      </c>
      <c r="H30" s="71" t="n">
        <f>IF(ISERROR(O30/B30),"",O30/B30)</f>
        <v>0.346503946022541</v>
      </c>
      <c r="I30" s="22" t="n">
        <v>692</v>
      </c>
      <c r="J30" s="22" t="n">
        <v>7649</v>
      </c>
      <c r="K30" s="22" t="n">
        <v>194206</v>
      </c>
      <c r="L30" s="22" t="n">
        <v>198247</v>
      </c>
      <c r="M30" s="22" t="n">
        <f>B30-C30</f>
        <v>73849</v>
      </c>
      <c r="N30" s="22" t="n">
        <v>139</v>
      </c>
      <c r="O30" s="22" t="n">
        <f>B30-C30</f>
        <v>73849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</row>
    <row r="31">
      <c r="A31" s="57" t="n">
        <v>29</v>
      </c>
      <c r="B31" s="60" t="n">
        <f>'Population Totals'!B31</f>
        <v>223507</v>
      </c>
      <c r="C31" s="60" t="n">
        <v>149896</v>
      </c>
      <c r="D31" s="60" t="n">
        <v>42632</v>
      </c>
      <c r="E31" s="63" t="n">
        <f>IF(ISERROR(D31/B31),"",D31/B31)</f>
        <v>0.190741229581176</v>
      </c>
      <c r="F31" s="60" t="n">
        <v>14568</v>
      </c>
      <c r="G31" s="67" t="n">
        <f>IF(ISERROR(F31/B31),"",F31/B31)</f>
        <v>0.0651791666480245</v>
      </c>
      <c r="H31" s="70" t="n">
        <f>IF(ISERROR(O31/B31),"",O31/B31)</f>
        <v>0.329345389629855</v>
      </c>
      <c r="I31" s="74" t="n">
        <v>737</v>
      </c>
      <c r="J31" s="74" t="n">
        <v>7486</v>
      </c>
      <c r="K31" s="74" t="n">
        <v>208339</v>
      </c>
      <c r="L31" s="74" t="n">
        <v>207387</v>
      </c>
      <c r="M31" s="74" t="n">
        <f>B31-C31</f>
        <v>73611</v>
      </c>
      <c r="N31" s="74" t="n">
        <v>146</v>
      </c>
      <c r="O31" s="77" t="n">
        <f>B31-C31</f>
        <v>73611</v>
      </c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</row>
    <row r="32">
      <c r="A32" s="57" t="n">
        <v>30</v>
      </c>
      <c r="B32" s="22" t="n">
        <f>'Population Totals'!B32</f>
        <v>209657</v>
      </c>
      <c r="C32" s="22" t="n">
        <v>139873</v>
      </c>
      <c r="D32" s="22" t="n">
        <v>23059</v>
      </c>
      <c r="E32" s="64" t="n">
        <f>IF(ISERROR(D32/B32),"",D32/B32)</f>
        <v>0.109984403096486</v>
      </c>
      <c r="F32" s="22" t="n">
        <v>13762</v>
      </c>
      <c r="G32" s="64" t="n">
        <f>IF(ISERROR(F32/B32),"",F32/B32)</f>
        <v>0.0656405462255017</v>
      </c>
      <c r="H32" s="71" t="n">
        <f>IF(ISERROR(O32/B32),"",O32/B32)</f>
        <v>0.332848414314809</v>
      </c>
      <c r="I32" s="22" t="n">
        <v>649</v>
      </c>
      <c r="J32" s="22" t="n">
        <v>26453</v>
      </c>
      <c r="K32" s="22" t="n">
        <v>196900</v>
      </c>
      <c r="L32" s="22" t="n">
        <v>196756</v>
      </c>
      <c r="M32" s="22" t="n">
        <f>B32-C32</f>
        <v>69784</v>
      </c>
      <c r="N32" s="22" t="n">
        <v>82</v>
      </c>
      <c r="O32" s="22" t="n">
        <f>B32-C32</f>
        <v>69784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</row>
    <row r="33">
      <c r="A33" s="57" t="n">
        <v>31</v>
      </c>
      <c r="B33" s="60" t="n">
        <f>'Population Totals'!B33</f>
        <v>216017</v>
      </c>
      <c r="C33" s="60" t="n">
        <v>155742</v>
      </c>
      <c r="D33" s="60" t="n">
        <v>27778</v>
      </c>
      <c r="E33" s="63" t="n">
        <f>IF(ISERROR(D33/B33),"",D33/B33)</f>
        <v>0.12859173120634</v>
      </c>
      <c r="F33" s="60" t="n">
        <v>13843</v>
      </c>
      <c r="G33" s="67" t="n">
        <f>IF(ISERROR(F33/B33),"",F33/B33)</f>
        <v>0.064082919399862</v>
      </c>
      <c r="H33" s="70" t="n">
        <f>IF(ISERROR(O33/B33),"",O33/B33)</f>
        <v>0.279028965312915</v>
      </c>
      <c r="I33" s="74" t="n">
        <v>636</v>
      </c>
      <c r="J33" s="74" t="n">
        <v>12653</v>
      </c>
      <c r="K33" s="74" t="n">
        <v>203953</v>
      </c>
      <c r="L33" s="74" t="n">
        <v>203174</v>
      </c>
      <c r="M33" s="74" t="n">
        <f>B33-C33</f>
        <v>60275</v>
      </c>
      <c r="N33" s="74" t="n">
        <v>89</v>
      </c>
      <c r="O33" s="77" t="n">
        <f>B33-C33</f>
        <v>60275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</row>
    <row r="34">
      <c r="A34" s="57" t="n">
        <v>32</v>
      </c>
      <c r="B34" s="22" t="n">
        <f>'Population Totals'!B34</f>
        <v>219897</v>
      </c>
      <c r="C34" s="22" t="n">
        <v>140847</v>
      </c>
      <c r="D34" s="22" t="n">
        <v>66417</v>
      </c>
      <c r="E34" s="64" t="n">
        <f>IF(ISERROR(D34/B34),"",D34/B34)</f>
        <v>0.302036862712997</v>
      </c>
      <c r="F34" s="22" t="n">
        <v>7071</v>
      </c>
      <c r="G34" s="64" t="n">
        <f>IF(ISERROR(F34/B34),"",F34/B34)</f>
        <v>0.0321559639285666</v>
      </c>
      <c r="H34" s="71" t="n">
        <f>IF(ISERROR(O34/B34),"",O34/B34)</f>
        <v>0.35948648685521</v>
      </c>
      <c r="I34" s="22" t="n">
        <v>639</v>
      </c>
      <c r="J34" s="22" t="n">
        <v>1473</v>
      </c>
      <c r="K34" s="22" t="n">
        <v>215565</v>
      </c>
      <c r="L34" s="22" t="n">
        <v>213411</v>
      </c>
      <c r="M34" s="22" t="n">
        <f>B34-C34</f>
        <v>79050</v>
      </c>
      <c r="N34" s="22" t="n">
        <v>57</v>
      </c>
      <c r="O34" s="22" t="n">
        <f>B34-C34</f>
        <v>79050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</row>
    <row r="35">
      <c r="A35" s="57" t="n">
        <v>33</v>
      </c>
      <c r="B35" s="60" t="n">
        <f>'Population Totals'!B35</f>
        <v>224661</v>
      </c>
      <c r="C35" s="60" t="n">
        <v>184142</v>
      </c>
      <c r="D35" s="60" t="n">
        <v>8763</v>
      </c>
      <c r="E35" s="63" t="n">
        <f>IF(ISERROR(D35/B35),"",D35/B35)</f>
        <v>0.0390054348551818</v>
      </c>
      <c r="F35" s="60" t="n">
        <v>22708</v>
      </c>
      <c r="G35" s="67" t="n">
        <f>IF(ISERROR(F35/B35),"",F35/B35)</f>
        <v>0.101076733389418</v>
      </c>
      <c r="H35" s="70" t="n">
        <f>IF(ISERROR(O35/B35),"",O35/B35)</f>
        <v>0.180356181090621</v>
      </c>
      <c r="I35" s="74" t="n">
        <v>953</v>
      </c>
      <c r="J35" s="74" t="n">
        <v>3068</v>
      </c>
      <c r="K35" s="74" t="n">
        <v>201193</v>
      </c>
      <c r="L35" s="74" t="n">
        <v>208635</v>
      </c>
      <c r="M35" s="74" t="n">
        <f>B35-C35</f>
        <v>40519</v>
      </c>
      <c r="N35" s="74" t="n">
        <v>81</v>
      </c>
      <c r="O35" s="77" t="n">
        <f>B35-C35</f>
        <v>40519</v>
      </c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</row>
    <row r="36">
      <c r="A36" s="57" t="n">
        <v>34</v>
      </c>
      <c r="B36" s="22" t="n">
        <f>'Population Totals'!B36</f>
        <v>224135</v>
      </c>
      <c r="C36" s="22" t="n">
        <v>180277</v>
      </c>
      <c r="D36" s="22" t="n">
        <v>14173</v>
      </c>
      <c r="E36" s="64" t="n">
        <f>IF(ISERROR(D36/B36),"",D36/B36)</f>
        <v>0.0632342115243045</v>
      </c>
      <c r="F36" s="22" t="n">
        <v>21898</v>
      </c>
      <c r="G36" s="64" t="n">
        <f>IF(ISERROR(F36/B36),"",F36/B36)</f>
        <v>0.0977000468467665</v>
      </c>
      <c r="H36" s="71" t="n">
        <f>IF(ISERROR(O36/B36),"",O36/B36)</f>
        <v>0.195676712695474</v>
      </c>
      <c r="I36" s="22" t="n">
        <v>766</v>
      </c>
      <c r="J36" s="22" t="n">
        <v>3886</v>
      </c>
      <c r="K36" s="22" t="n">
        <v>202639</v>
      </c>
      <c r="L36" s="22" t="n">
        <v>209694</v>
      </c>
      <c r="M36" s="22" t="n">
        <f>B36-C36</f>
        <v>43858</v>
      </c>
      <c r="N36" s="22" t="n">
        <v>110</v>
      </c>
      <c r="O36" s="22" t="n">
        <f>B36-C36</f>
        <v>43858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</row>
    <row r="37">
      <c r="A37" s="57" t="n">
        <v>35</v>
      </c>
      <c r="B37" s="60" t="n">
        <f>'Population Totals'!B37</f>
        <v>213720</v>
      </c>
      <c r="C37" s="60" t="n">
        <v>160621</v>
      </c>
      <c r="D37" s="60" t="n">
        <v>32914</v>
      </c>
      <c r="E37" s="63" t="n">
        <f>IF(ISERROR(D37/B37),"",D37/B37)</f>
        <v>0.154005240501591</v>
      </c>
      <c r="F37" s="60" t="n">
        <v>7556</v>
      </c>
      <c r="G37" s="67" t="n">
        <f>IF(ISERROR(F37/B37),"",F37/B37)</f>
        <v>0.035354669661239</v>
      </c>
      <c r="H37" s="70" t="n">
        <f>IF(ISERROR(O37/B37),"",O37/B37)</f>
        <v>0.248451244619128</v>
      </c>
      <c r="I37" s="74" t="n">
        <v>827</v>
      </c>
      <c r="J37" s="74" t="n">
        <v>3366</v>
      </c>
      <c r="K37" s="74" t="n">
        <v>205757</v>
      </c>
      <c r="L37" s="74" t="n">
        <v>201770</v>
      </c>
      <c r="M37" s="74" t="n">
        <f>B37-C37</f>
        <v>53099</v>
      </c>
      <c r="N37" s="74" t="n">
        <v>129</v>
      </c>
      <c r="O37" s="77" t="n">
        <f>B37-C37</f>
        <v>53099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</row>
    <row r="38">
      <c r="A38" s="57" t="n">
        <v>36</v>
      </c>
      <c r="B38" s="22" t="n">
        <f>'Population Totals'!B38</f>
        <v>222772</v>
      </c>
      <c r="C38" s="22" t="n">
        <v>149600</v>
      </c>
      <c r="D38" s="22" t="n">
        <v>55471</v>
      </c>
      <c r="E38" s="64" t="n">
        <f>IF(ISERROR(D38/B38),"",D38/B38)</f>
        <v>0.249003465426535</v>
      </c>
      <c r="F38" s="22" t="n">
        <v>10067</v>
      </c>
      <c r="G38" s="64" t="n">
        <f>IF(ISERROR(F38/B38),"",F38/B38)</f>
        <v>0.0451897006805164</v>
      </c>
      <c r="H38" s="71" t="n">
        <f>IF(ISERROR(O38/B38),"",O38/B38)</f>
        <v>0.328461386529725</v>
      </c>
      <c r="I38" s="22" t="n">
        <v>717</v>
      </c>
      <c r="J38" s="22" t="n">
        <v>1521</v>
      </c>
      <c r="K38" s="22" t="n">
        <v>211934</v>
      </c>
      <c r="L38" s="22" t="n">
        <v>212406</v>
      </c>
      <c r="M38" s="22" t="n">
        <f>B38-C38</f>
        <v>73172</v>
      </c>
      <c r="N38" s="22" t="n">
        <v>68</v>
      </c>
      <c r="O38" s="22" t="n">
        <f>B38-C38</f>
        <v>73172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</row>
    <row r="39">
      <c r="A39" s="57" t="n">
        <v>37</v>
      </c>
      <c r="B39" s="60" t="n">
        <f>'Population Totals'!B39</f>
        <v>213485</v>
      </c>
      <c r="C39" s="60" t="n">
        <v>150689</v>
      </c>
      <c r="D39" s="60" t="n">
        <v>34989</v>
      </c>
      <c r="E39" s="63" t="n">
        <f>IF(ISERROR(D39/B39),"",D39/B39)</f>
        <v>0.163894418811626</v>
      </c>
      <c r="F39" s="60" t="n">
        <v>12905</v>
      </c>
      <c r="G39" s="67" t="n">
        <f>IF(ISERROR(F39/B39),"",F39/B39)</f>
        <v>0.0604492118884231</v>
      </c>
      <c r="H39" s="70" t="n">
        <f>IF(ISERROR(O39/B39),"",O39/B39)</f>
        <v>0.294147129774926</v>
      </c>
      <c r="I39" s="74" t="n">
        <v>692</v>
      </c>
      <c r="J39" s="74" t="n">
        <v>6384</v>
      </c>
      <c r="K39" s="74" t="n">
        <v>200299</v>
      </c>
      <c r="L39" s="74" t="n">
        <v>199548</v>
      </c>
      <c r="M39" s="74" t="n">
        <f>B39-C39</f>
        <v>62796</v>
      </c>
      <c r="N39" s="74" t="n">
        <v>84</v>
      </c>
      <c r="O39" s="77" t="n">
        <f>B39-C39</f>
        <v>62796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</row>
    <row r="40">
      <c r="A40" s="57" t="n">
        <v>38</v>
      </c>
      <c r="B40" s="22" t="n">
        <f>'Population Totals'!B40</f>
        <v>221439</v>
      </c>
      <c r="C40" s="22" t="n">
        <v>187695</v>
      </c>
      <c r="D40" s="22" t="n">
        <v>9420</v>
      </c>
      <c r="E40" s="64" t="n">
        <f>IF(ISERROR(D40/B40),"",D40/B40)</f>
        <v>0.0425399319902998</v>
      </c>
      <c r="F40" s="22" t="n">
        <v>7422</v>
      </c>
      <c r="G40" s="64" t="n">
        <f>IF(ISERROR(F40/B40),"",F40/B40)</f>
        <v>0.033517131128663</v>
      </c>
      <c r="H40" s="71" t="n">
        <f>IF(ISERROR(O40/B40),"",O40/B40)</f>
        <v>0.152385081218755</v>
      </c>
      <c r="I40" s="22" t="n">
        <v>474</v>
      </c>
      <c r="J40" s="22" t="n">
        <v>9143</v>
      </c>
      <c r="K40" s="22" t="n">
        <v>213203</v>
      </c>
      <c r="L40" s="22" t="n">
        <v>209765</v>
      </c>
      <c r="M40" s="22" t="n">
        <f>B40-C40</f>
        <v>33744</v>
      </c>
      <c r="N40" s="22" t="n">
        <v>91</v>
      </c>
      <c r="O40" s="22" t="n">
        <f>B40-C40</f>
        <v>33744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</row>
    <row r="41">
      <c r="A41" s="57" t="n">
        <v>39</v>
      </c>
      <c r="B41" s="60" t="n">
        <f>'Population Totals'!B41</f>
        <v>221784</v>
      </c>
      <c r="C41" s="60" t="n">
        <v>203412</v>
      </c>
      <c r="D41" s="60" t="n">
        <v>6455</v>
      </c>
      <c r="E41" s="63" t="n">
        <f>IF(ISERROR(D41/B41),"",D41/B41)</f>
        <v>0.0291048948526494</v>
      </c>
      <c r="F41" s="60" t="n">
        <v>5937</v>
      </c>
      <c r="G41" s="67" t="n">
        <f>IF(ISERROR(F41/B41),"",F41/B41)</f>
        <v>0.0267692890379829</v>
      </c>
      <c r="H41" s="70" t="n">
        <f>IF(ISERROR(O41/B41),"",O41/B41)</f>
        <v>0.0828373552645818</v>
      </c>
      <c r="I41" s="74" t="n">
        <v>403</v>
      </c>
      <c r="J41" s="74" t="n">
        <v>877</v>
      </c>
      <c r="K41" s="74" t="n">
        <v>216944</v>
      </c>
      <c r="L41" s="74" t="n">
        <v>214095</v>
      </c>
      <c r="M41" s="74" t="n">
        <f>B41-C41</f>
        <v>18372</v>
      </c>
      <c r="N41" s="74" t="n">
        <v>30</v>
      </c>
      <c r="O41" s="77" t="n">
        <f>B41-C41</f>
        <v>18372</v>
      </c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</row>
    <row r="42">
      <c r="A42" s="57" t="n">
        <v>40</v>
      </c>
      <c r="B42" s="60" t="n">
        <f>'Population Totals'!B42</f>
        <v>213557</v>
      </c>
      <c r="C42" s="60" t="n">
        <v>200434</v>
      </c>
      <c r="D42" s="60" t="n">
        <v>5610</v>
      </c>
      <c r="E42" s="63" t="n">
        <f>IF(ISERROR(D42/B42),"",D42/B42)</f>
        <v>0.026269333245925</v>
      </c>
      <c r="F42" s="60" t="n">
        <v>3038</v>
      </c>
      <c r="G42" s="67" t="n">
        <f>IF(ISERROR(F42/B42),"",F42/B42)</f>
        <v>0.0142257102319287</v>
      </c>
      <c r="H42" s="70" t="n">
        <f>IF(ISERROR(O42/B42),"",O42/B42)</f>
        <v>0.0614496363968402</v>
      </c>
      <c r="I42" s="74" t="n">
        <v>385</v>
      </c>
      <c r="J42" s="74" t="n">
        <v>858</v>
      </c>
      <c r="K42" s="74" t="n">
        <v>211942</v>
      </c>
      <c r="L42" s="74" t="n">
        <v>208230</v>
      </c>
      <c r="M42" s="74" t="n">
        <f>B42-C42</f>
        <v>13123</v>
      </c>
      <c r="N42" s="74" t="n">
        <v>28</v>
      </c>
      <c r="O42" s="77" t="n">
        <f>B42-C42</f>
        <v>13123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</row>
    <row r="1046189" ht="12.6" customHeight="true"/>
    <row r="1046190" ht="12.6" customHeight="true"/>
    <row r="1046191" ht="12.6" customHeight="true"/>
    <row r="1046192" ht="12.6" customHeight="true"/>
    <row r="1046193" ht="12.6" customHeight="true"/>
    <row r="1046194" ht="12.6" customHeight="true"/>
    <row r="1046195" ht="12.6" customHeight="true"/>
    <row r="1046196" ht="12.6" customHeight="true"/>
    <row r="1046197" ht="12.6" customHeight="true"/>
    <row r="1046198" ht="12.6" customHeight="true"/>
    <row r="1046199" ht="12.6" customHeight="true"/>
    <row r="1046200" ht="12.6" customHeight="true"/>
    <row r="1046201" ht="12.6" customHeight="true"/>
    <row r="1046202" ht="12.6" customHeight="true"/>
    <row r="1046203" ht="12.6" customHeight="true"/>
    <row r="1046204" ht="12.6" customHeight="true"/>
    <row r="1046205" ht="12.6" customHeight="true"/>
    <row r="1046206" ht="12.6" customHeight="true"/>
    <row r="1046207" ht="12.6" customHeight="true"/>
    <row r="1046208" ht="12.6" customHeight="true"/>
    <row r="1046209" ht="12.6" customHeight="true"/>
    <row r="1046210" ht="12.6" customHeight="true"/>
    <row r="1046211" ht="12.6" customHeight="true"/>
    <row r="1046212" ht="12.6" customHeight="true"/>
    <row r="1046213" ht="12.6" customHeight="true"/>
    <row r="1046214" ht="12.6" customHeight="true"/>
    <row r="1046215" ht="12.6" customHeight="true"/>
    <row r="1046216" ht="12.6" customHeight="true"/>
    <row r="1046217" ht="12.6" customHeight="true"/>
    <row r="1046218" ht="12.6" customHeight="true"/>
    <row r="1046219" ht="12.6" customHeight="true"/>
    <row r="1046220" ht="12.6" customHeight="true"/>
    <row r="1046221" ht="12.6" customHeight="true"/>
    <row r="1046222" ht="12.6" customHeight="true"/>
    <row r="1046223" ht="12.6" customHeight="true"/>
    <row r="1046224" ht="12.6" customHeight="true"/>
    <row r="1046225" ht="12.6" customHeight="true"/>
    <row r="1046226" ht="12.6" customHeight="true"/>
    <row r="1046227" ht="12.6" customHeight="true"/>
    <row r="1046228" ht="12.6" customHeight="true"/>
    <row r="1046229" ht="12.6" customHeight="true"/>
    <row r="1046230" ht="12.6" customHeight="true"/>
    <row r="1046231" ht="12.6" customHeight="true"/>
    <row r="1046232" ht="12.6" customHeight="true"/>
    <row r="1046233" ht="12.6" customHeight="true"/>
    <row r="1046234" ht="12.6" customHeight="true"/>
    <row r="1046235" ht="12.6" customHeight="true"/>
    <row r="1046236" ht="12.6" customHeight="true"/>
    <row r="1046237" ht="12.6" customHeight="true"/>
    <row r="1046238" ht="12.6" customHeight="true"/>
    <row r="1046239" ht="12.6" customHeight="true"/>
    <row r="1046240" ht="12.6" customHeight="true"/>
    <row r="1046241" ht="12.6" customHeight="true"/>
    <row r="1046242" ht="12.6" customHeight="true"/>
    <row r="1046243" ht="12.6" customHeight="true"/>
    <row r="1046244" ht="12.6" customHeight="true"/>
    <row r="1046245" ht="12.6" customHeight="true"/>
    <row r="1046246" ht="12.6" customHeight="true"/>
    <row r="1046247" ht="12.6" customHeight="true"/>
    <row r="1046248" ht="12.6" customHeight="true"/>
    <row r="1046249" ht="12.6" customHeight="true"/>
    <row r="1046250" ht="12.6" customHeight="true"/>
    <row r="1046251" ht="12.6" customHeight="true"/>
    <row r="1046252" ht="12.6" customHeight="true"/>
    <row r="1046253" ht="12.6" customHeight="true"/>
    <row r="1046254" ht="12.6" customHeight="true"/>
    <row r="1046255" ht="12.6" customHeight="true"/>
    <row r="1046256" ht="12.6" customHeight="true"/>
    <row r="1046257" ht="12.6" customHeight="true"/>
    <row r="1046258" ht="12.6" customHeight="true"/>
    <row r="1046259" ht="12.6" customHeight="true"/>
    <row r="1046260" ht="12.6" customHeight="true"/>
    <row r="1046261" ht="12.6" customHeight="true"/>
    <row r="1046262" ht="12.6" customHeight="true"/>
    <row r="1046263" ht="12.6" customHeight="true"/>
    <row r="1046264" ht="12.6" customHeight="true"/>
    <row r="1046265" ht="12.6" customHeight="true"/>
    <row r="1046266" ht="12.6" customHeight="true"/>
    <row r="1046267" ht="12.6" customHeight="true"/>
    <row r="1046268" ht="12.6" customHeight="true"/>
    <row r="1046269" ht="12.6" customHeight="true"/>
    <row r="1046270" ht="12.6" customHeight="true"/>
    <row r="1046271" ht="12.6" customHeight="true"/>
    <row r="1046272" ht="12.6" customHeight="true"/>
    <row r="1046273" ht="12.6" customHeight="true"/>
    <row r="1046274" ht="12.6" customHeight="true"/>
    <row r="1046275" ht="12.6" customHeight="true"/>
    <row r="1046276" ht="12.6" customHeight="true"/>
    <row r="1046277" ht="12.6" customHeight="true"/>
    <row r="1046278" ht="12.6" customHeight="true"/>
    <row r="1046279" ht="12.6" customHeight="true"/>
    <row r="1046280" ht="12.6" customHeight="true"/>
    <row r="1046281" ht="12.6" customHeight="true"/>
    <row r="1046282" ht="12.6" customHeight="true"/>
    <row r="1046283" ht="12.6" customHeight="true"/>
    <row r="1046284" ht="12.6" customHeight="true"/>
    <row r="1046285" ht="12.6" customHeight="true"/>
    <row r="1046286" ht="12.6" customHeight="true"/>
    <row r="1046287" ht="12.6" customHeight="true"/>
    <row r="1046288" ht="12.6" customHeight="true"/>
    <row r="1046289" ht="12.6" customHeight="true"/>
    <row r="1046290" ht="12.6" customHeight="true"/>
    <row r="1046291" ht="12.6" customHeight="true"/>
    <row r="1046292" ht="12.6" customHeight="true"/>
    <row r="1046293" ht="12.6" customHeight="true"/>
    <row r="1046294" ht="12.6" customHeight="true"/>
    <row r="1046295" ht="12.6" customHeight="true"/>
    <row r="1046296" ht="12.6" customHeight="true"/>
    <row r="1046297" ht="12.6" customHeight="true"/>
    <row r="1046298" ht="12.6" customHeight="true"/>
    <row r="1046299" ht="12.6" customHeight="true"/>
    <row r="1046300" ht="12.6" customHeight="true"/>
    <row r="1046301" ht="12.6" customHeight="true"/>
    <row r="1046302" ht="12.6" customHeight="true"/>
    <row r="1046303" ht="12.6" customHeight="true"/>
    <row r="1046304" ht="12.6" customHeight="true"/>
    <row r="1046305" ht="12.6" customHeight="true"/>
    <row r="1046306" ht="12.6" customHeight="true"/>
    <row r="1046307" ht="12.6" customHeight="true"/>
    <row r="1046308" ht="12.6" customHeight="true"/>
    <row r="1046309" ht="12.6" customHeight="true"/>
    <row r="1046310" ht="12.6" customHeight="true"/>
    <row r="1046311" ht="12.6" customHeight="true"/>
    <row r="1046312" ht="12.6" customHeight="true"/>
    <row r="1046313" ht="12.6" customHeight="true"/>
    <row r="1046314" ht="12.6" customHeight="true"/>
    <row r="1046315" ht="12.6" customHeight="true"/>
    <row r="1046316" ht="12.6" customHeight="true"/>
    <row r="1046317" ht="12.6" customHeight="true"/>
    <row r="1046318" ht="12.6" customHeight="true"/>
    <row r="1046319" ht="12.6" customHeight="true"/>
    <row r="1046320" ht="12.6" customHeight="true"/>
    <row r="1046321" ht="12.6" customHeight="true"/>
    <row r="1046322" ht="12.6" customHeight="true"/>
    <row r="1046323" ht="12.6" customHeight="true"/>
    <row r="1046324" ht="12.6" customHeight="true"/>
    <row r="1046325" ht="12.6" customHeight="true"/>
    <row r="1046326" ht="12.6" customHeight="true"/>
    <row r="1046327" ht="12.6" customHeight="true"/>
    <row r="1046328" ht="12.6" customHeight="true"/>
    <row r="1046329" ht="12.6" customHeight="true"/>
    <row r="1046330" ht="12.6" customHeight="true"/>
    <row r="1046331" ht="12.6" customHeight="true"/>
    <row r="1046332" ht="12.6" customHeight="true"/>
    <row r="1046333" ht="12.6" customHeight="true"/>
    <row r="1046334" ht="12.6" customHeight="true"/>
    <row r="1046335" ht="12.6" customHeight="true"/>
    <row r="1046336" ht="12.6" customHeight="true"/>
    <row r="1046337" ht="12.6" customHeight="true"/>
    <row r="1046338" ht="12.6" customHeight="true"/>
    <row r="1046339" ht="12.6" customHeight="true"/>
    <row r="1046340" ht="12.6" customHeight="true"/>
    <row r="1046341" ht="12.6" customHeight="true"/>
    <row r="1046342" ht="12.6" customHeight="true"/>
    <row r="1046343" ht="12.6" customHeight="true"/>
    <row r="1046344" ht="12.6" customHeight="true"/>
    <row r="1046345" ht="12.6" customHeight="true"/>
    <row r="1046346" ht="12.6" customHeight="true"/>
    <row r="1046347" ht="12.6" customHeight="true"/>
    <row r="1046348" ht="12.6" customHeight="true"/>
    <row r="1046349" ht="12.6" customHeight="true"/>
    <row r="1046350" ht="12.6" customHeight="true"/>
    <row r="1046351" ht="12.6" customHeight="true"/>
    <row r="1046352" ht="12.6" customHeight="true"/>
    <row r="1046353" ht="12.6" customHeight="true"/>
    <row r="1046354" ht="12.6" customHeight="true"/>
    <row r="1046355" ht="12.6" customHeight="true"/>
    <row r="1046356" ht="12.6" customHeight="true"/>
    <row r="1046357" ht="12.6" customHeight="true"/>
    <row r="1046358" ht="12.6" customHeight="true"/>
    <row r="1046359" ht="12.6" customHeight="true"/>
    <row r="1046360" ht="12.6" customHeight="true"/>
    <row r="1046361" ht="12.6" customHeight="true"/>
    <row r="1046362" ht="12.6" customHeight="true"/>
    <row r="1046363" ht="12.6" customHeight="true"/>
    <row r="1046364" ht="12.6" customHeight="true"/>
    <row r="1046365" ht="12.6" customHeight="true"/>
    <row r="1046366" ht="12.6" customHeight="true"/>
    <row r="1046367" ht="12.6" customHeight="true"/>
    <row r="1046368" ht="12.6" customHeight="true"/>
    <row r="1046369" ht="12.6" customHeight="true"/>
    <row r="1046370" ht="12.6" customHeight="true"/>
    <row r="1046371" ht="12.6" customHeight="true"/>
    <row r="1046372" ht="12.6" customHeight="true"/>
    <row r="1046373" ht="12.6" customHeight="true"/>
    <row r="1046374" ht="12.6" customHeight="true"/>
    <row r="1046375" ht="12.6" customHeight="true"/>
    <row r="1046376" ht="12.6" customHeight="true"/>
    <row r="1046377" ht="12.6" customHeight="true"/>
    <row r="1046378" ht="12.6" customHeight="true"/>
    <row r="1046379" ht="12.6" customHeight="true"/>
    <row r="1046380" ht="12.6" customHeight="true"/>
    <row r="1046381" ht="12.6" customHeight="true"/>
    <row r="1046382" ht="12.6" customHeight="true"/>
    <row r="1046383" ht="12.6" customHeight="true"/>
    <row r="1046384" ht="12.6" customHeight="true"/>
    <row r="1046385" ht="12.6" customHeight="true"/>
    <row r="1046386" ht="12.6" customHeight="true"/>
    <row r="1046387" ht="12.6" customHeight="true"/>
    <row r="1046388" ht="12.6" customHeight="true"/>
    <row r="1046389" ht="12.6" customHeight="true"/>
    <row r="1046390" ht="12.6" customHeight="true"/>
    <row r="1046391" ht="12.6" customHeight="true"/>
    <row r="1046392" ht="12.6" customHeight="true"/>
    <row r="1046393" ht="12.6" customHeight="true"/>
    <row r="1046394" ht="12.6" customHeight="true"/>
    <row r="1046395" ht="12.6" customHeight="true"/>
    <row r="1046396" ht="12.6" customHeight="true"/>
    <row r="1046397" ht="12.6" customHeight="true"/>
    <row r="1046398" ht="12.6" customHeight="true"/>
    <row r="1046399" ht="12.6" customHeight="true"/>
    <row r="1046400" ht="12.6" customHeight="true"/>
    <row r="1046401" ht="12.6" customHeight="true"/>
    <row r="1046402" ht="12.6" customHeight="true"/>
    <row r="1046403" ht="12.6" customHeight="true"/>
    <row r="1046404" ht="12.6" customHeight="true"/>
    <row r="1046405" ht="12.6" customHeight="true"/>
    <row r="1046406" ht="12.6" customHeight="true"/>
    <row r="1046407" ht="12.6" customHeight="true"/>
    <row r="1046408" ht="12.6" customHeight="true"/>
    <row r="1046409" ht="12.6" customHeight="true"/>
    <row r="1046410" ht="12.6" customHeight="true"/>
    <row r="1046411" ht="12.6" customHeight="true"/>
    <row r="1046412" ht="12.6" customHeight="true"/>
    <row r="1046413" ht="12.6" customHeight="true"/>
    <row r="1046414" ht="12.6" customHeight="true"/>
    <row r="1046415" ht="12.6" customHeight="true"/>
    <row r="1046416" ht="12.6" customHeight="true"/>
    <row r="1046417" ht="12.6" customHeight="true"/>
    <row r="1046418" ht="12.6" customHeight="true"/>
    <row r="1046419" ht="12.6" customHeight="true"/>
    <row r="1046420" ht="12.6" customHeight="true"/>
    <row r="1046421" ht="12.6" customHeight="true"/>
    <row r="1046422" ht="12.6" customHeight="true"/>
    <row r="1046423" ht="12.6" customHeight="true"/>
    <row r="1046424" ht="12.6" customHeight="true"/>
    <row r="1046425" ht="12.6" customHeight="true"/>
    <row r="1046426" ht="12.6" customHeight="true"/>
    <row r="1046427" ht="12.6" customHeight="true"/>
    <row r="1046428" ht="12.6" customHeight="true"/>
    <row r="1046429" ht="12.6" customHeight="true"/>
    <row r="1046430" ht="12.6" customHeight="true"/>
    <row r="1046431" ht="12.6" customHeight="true"/>
    <row r="1046432" ht="12.6" customHeight="true"/>
    <row r="1046433" ht="12.6" customHeight="true"/>
    <row r="1046434" ht="12.6" customHeight="true"/>
    <row r="1046435" ht="12.6" customHeight="true"/>
    <row r="1046436" ht="12.6" customHeight="true"/>
    <row r="1046437" ht="12.6" customHeight="true"/>
    <row r="1046438" ht="12.6" customHeight="true"/>
    <row r="1046439" ht="12.6" customHeight="true"/>
    <row r="1046440" ht="12.6" customHeight="true"/>
    <row r="1046441" ht="12.6" customHeight="true"/>
    <row r="1046442" ht="12.6" customHeight="true"/>
    <row r="1046443" ht="12.6" customHeight="true"/>
    <row r="1046444" ht="12.6" customHeight="true"/>
    <row r="1046445" ht="12.6" customHeight="true"/>
    <row r="1046446" ht="12.6" customHeight="true"/>
    <row r="1046447" ht="12.6" customHeight="true"/>
    <row r="1046448" ht="12.6" customHeight="true"/>
    <row r="1046449" ht="12.6" customHeight="true"/>
    <row r="1046450" ht="12.6" customHeight="true"/>
    <row r="1046451" ht="12.6" customHeight="true"/>
    <row r="1046452" ht="12.6" customHeight="true"/>
    <row r="1046453" ht="12.6" customHeight="true"/>
    <row r="1046454" ht="12.6" customHeight="true"/>
    <row r="1046455" ht="12.6" customHeight="true"/>
    <row r="1046456" ht="12.6" customHeight="true"/>
    <row r="1046457" ht="12.6" customHeight="true"/>
    <row r="1046458" ht="12.6" customHeight="true"/>
    <row r="1046459" ht="12.6" customHeight="true"/>
    <row r="1046460" ht="12.6" customHeight="true"/>
    <row r="1046461" ht="12.6" customHeight="true"/>
    <row r="1046462" ht="12.6" customHeight="true"/>
    <row r="1046463" ht="12.6" customHeight="true"/>
    <row r="1046464" ht="12.6" customHeight="true"/>
    <row r="1046465" ht="12.6" customHeight="true"/>
    <row r="1046466" ht="12.6" customHeight="true"/>
    <row r="1046467" ht="12.6" customHeight="true"/>
    <row r="1046468" ht="12.6" customHeight="true"/>
    <row r="1046469" ht="12.6" customHeight="true"/>
    <row r="1046470" ht="12.6" customHeight="true"/>
    <row r="1046471" ht="12.6" customHeight="true"/>
    <row r="1046472" ht="12.6" customHeight="true"/>
    <row r="1046473" ht="12.6" customHeight="true"/>
    <row r="1046474" ht="12.6" customHeight="true"/>
    <row r="1046475" ht="12.6" customHeight="true"/>
    <row r="1046476" ht="12.6" customHeight="true"/>
    <row r="1046477" ht="12.6" customHeight="true"/>
    <row r="1046478" ht="12.6" customHeight="true"/>
    <row r="1046479" ht="12.6" customHeight="true"/>
    <row r="1046480" ht="12.6" customHeight="true"/>
    <row r="1046481" ht="12.6" customHeight="true"/>
    <row r="1046482" ht="12.6" customHeight="true"/>
    <row r="1046483" ht="12.6" customHeight="true"/>
    <row r="1046484" ht="12.6" customHeight="true"/>
    <row r="1046485" ht="12.6" customHeight="true"/>
    <row r="1046486" ht="12.6" customHeight="true"/>
    <row r="1046487" ht="12.6" customHeight="true"/>
    <row r="1046488" ht="12.6" customHeight="true"/>
    <row r="1046489" ht="12.6" customHeight="true"/>
    <row r="1046490" ht="12.6" customHeight="true"/>
    <row r="1046491" ht="12.6" customHeight="true"/>
    <row r="1046492" ht="12.6" customHeight="true"/>
    <row r="1046493" ht="12.6" customHeight="true"/>
    <row r="1046494" ht="12.6" customHeight="true"/>
    <row r="1046495" ht="12.6" customHeight="true"/>
    <row r="1046496" ht="12.6" customHeight="true"/>
    <row r="1046497" ht="12.6" customHeight="true"/>
    <row r="1046498" ht="12.6" customHeight="true"/>
    <row r="1046499" ht="12.6" customHeight="true"/>
    <row r="1046500" ht="12.6" customHeight="true"/>
    <row r="1046501" ht="12.6" customHeight="true"/>
    <row r="1046502" ht="12.6" customHeight="true"/>
    <row r="1046503" ht="12.6" customHeight="true"/>
    <row r="1046504" ht="12.6" customHeight="true"/>
    <row r="1046505" ht="12.6" customHeight="true"/>
    <row r="1046506" ht="12.6" customHeight="true"/>
    <row r="1046507" ht="12.6" customHeight="true"/>
    <row r="1046508" ht="12.6" customHeight="true"/>
    <row r="1046509" ht="12.6" customHeight="true"/>
    <row r="1046510" ht="12.6" customHeight="true"/>
    <row r="1046511" ht="12.6" customHeight="true"/>
    <row r="1046512" ht="12.6" customHeight="true"/>
    <row r="1046513" ht="12.6" customHeight="true"/>
    <row r="1046514" ht="12.6" customHeight="true"/>
    <row r="1046515" ht="12.6" customHeight="true"/>
    <row r="1046516" ht="12.6" customHeight="true"/>
    <row r="1046517" ht="12.6" customHeight="true"/>
    <row r="1046518" ht="12.6" customHeight="true"/>
    <row r="1046519" ht="12.6" customHeight="true"/>
    <row r="1046520" ht="12.6" customHeight="true"/>
    <row r="1046521" ht="12.6" customHeight="true"/>
    <row r="1046522" ht="12.6" customHeight="true"/>
    <row r="1046523" ht="12.6" customHeight="true"/>
    <row r="1046524" ht="12.6" customHeight="true"/>
    <row r="1046525" ht="12.6" customHeight="true"/>
    <row r="1046526" ht="12.6" customHeight="true"/>
    <row r="1046527" ht="12.6" customHeight="true"/>
    <row r="1046528" ht="12.6" customHeight="true"/>
    <row r="1046529" ht="12.6" customHeight="true"/>
    <row r="1046530" ht="12.6" customHeight="true"/>
    <row r="1046531" ht="12.6" customHeight="true"/>
    <row r="1046532" ht="12.6" customHeight="true"/>
    <row r="1046533" ht="12.6" customHeight="true"/>
    <row r="1046534" ht="12.6" customHeight="true"/>
    <row r="1046535" ht="12.6" customHeight="true"/>
    <row r="1046536" ht="12.6" customHeight="true"/>
    <row r="1046537" ht="12.6" customHeight="true"/>
    <row r="1046538" ht="12.6" customHeight="true"/>
    <row r="1046539" ht="12.6" customHeight="true"/>
    <row r="1046540" ht="12.6" customHeight="true"/>
    <row r="1046541" ht="12.6" customHeight="true"/>
    <row r="1046542" ht="12.6" customHeight="true"/>
    <row r="1046543" ht="12.6" customHeight="true"/>
    <row r="1046544" ht="12.6" customHeight="true"/>
    <row r="1046545" ht="12.6" customHeight="true"/>
    <row r="1046546" ht="12.6" customHeight="true"/>
    <row r="1046547" ht="12.6" customHeight="true"/>
    <row r="1046548" ht="12.6" customHeight="true"/>
    <row r="1046549" ht="12.6" customHeight="true"/>
    <row r="1046550" ht="12.6" customHeight="true"/>
    <row r="1046551" ht="12.6" customHeight="true"/>
    <row r="1046552" ht="12.6" customHeight="true"/>
    <row r="1046553" ht="12.6" customHeight="true"/>
    <row r="1046554" ht="12.6" customHeight="true"/>
    <row r="1046555" ht="12.6" customHeight="true"/>
    <row r="1046556" ht="12.6" customHeight="true"/>
    <row r="1046557" ht="12.6" customHeight="true"/>
    <row r="1046558" ht="12.6" customHeight="true"/>
    <row r="1046559" ht="12.6" customHeight="true"/>
    <row r="1046560" ht="12.6" customHeight="true"/>
    <row r="1046561" ht="12.6" customHeight="true"/>
    <row r="1046562" ht="12.6" customHeight="true"/>
    <row r="1046563" ht="12.6" customHeight="true"/>
    <row r="1046564" ht="12.6" customHeight="true"/>
    <row r="1046565" ht="12.6" customHeight="true"/>
    <row r="1046566" ht="12.6" customHeight="true"/>
    <row r="1046567" ht="12.6" customHeight="true"/>
    <row r="1046568" ht="12.6" customHeight="true"/>
    <row r="1046569" ht="12.6" customHeight="true"/>
    <row r="1046570" ht="12.6" customHeight="true"/>
    <row r="1046571" ht="12.6" customHeight="true"/>
    <row r="1046572" ht="12.6" customHeight="true"/>
    <row r="1046573" ht="12.6" customHeight="true"/>
    <row r="1046574" ht="12.6" customHeight="true"/>
    <row r="1046575" ht="12.6" customHeight="true"/>
    <row r="1046576" ht="12.6" customHeight="true"/>
    <row r="1046577" ht="12.6" customHeight="true"/>
    <row r="1046578" ht="12.6" customHeight="true"/>
    <row r="1046579" ht="12.6" customHeight="true"/>
    <row r="1046580" ht="12.6" customHeight="true"/>
    <row r="1046581" ht="12.6" customHeight="true"/>
    <row r="1046582" ht="12.6" customHeight="true"/>
    <row r="1046583" ht="12.6" customHeight="true"/>
    <row r="1046584" ht="12.6" customHeight="true"/>
    <row r="1046585" ht="12.6" customHeight="true"/>
    <row r="1046586" ht="12.6" customHeight="true"/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C1:D1"/>
    <mergeCell ref="I1:M1"/>
  </mergeCells>
  <printOptions gridLines="true"/>
  <pageMargins bottom="1" footer="0.5" header="0.5" left="0.75" right="0.75" top="1"/>
</worksheet>
</file>

<file path=xl/worksheets/sheet3.xml><?xml version="1.0" encoding="utf-8"?>
<worksheet xmlns:r="http://schemas.openxmlformats.org/officeDocument/2006/relationships" xmlns="http://schemas.openxmlformats.org/spreadsheetml/2006/main">
  <dimension ref="A1:BH42"/>
  <sheetViews>
    <sheetView zoomScale="120" topLeftCell="A1" workbookViewId="0" showGridLines="true" showRowColHeaders="false">
      <pane xSplit="1" ySplit="2" topLeftCell="T3" activePane="bottomRight" state="frozen"/>
      <selection activeCell="L3" sqref="L3:L3" pane="bottomRight"/>
    </sheetView>
  </sheetViews>
  <sheetFormatPr customHeight="false" defaultColWidth="9.28125" defaultRowHeight="12.3"/>
  <cols>
    <col min="1" max="1" bestFit="false" customWidth="true" style="10" width="11.00390625" hidden="false" outlineLevel="0"/>
    <col min="2" max="6" bestFit="false" customWidth="true" style="54" width="13.140625" hidden="false" outlineLevel="0"/>
    <col min="7" max="7" bestFit="false" customWidth="true" style="54" width="16.140625" hidden="false" outlineLevel="0"/>
    <col min="8" max="8" bestFit="false" customWidth="true" style="54" width="13.140625" hidden="false" outlineLevel="0"/>
    <col min="9" max="11" bestFit="false" customWidth="true" style="54" width="16.421875" hidden="false" outlineLevel="0"/>
    <col min="12" max="27" bestFit="false" customWidth="true" style="54" width="13.140625" hidden="false" outlineLevel="0"/>
    <col min="28" max="272" bestFit="true" style="54" width="9.140625" hidden="false" outlineLevel="0"/>
  </cols>
  <sheetData>
    <row r="1" ht="15" customHeight="true">
      <c r="A1" s="78" t="s">
        <v>0</v>
      </c>
      <c r="B1" s="80" t="s">
        <v>32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ht="18.75" s="56" customFormat="true" customHeight="true">
      <c r="A2" s="79"/>
      <c r="B2" s="81" t="s">
        <v>33</v>
      </c>
      <c r="C2" s="81" t="s">
        <v>34</v>
      </c>
      <c r="D2" s="81" t="s">
        <v>35</v>
      </c>
      <c r="E2" s="81" t="s">
        <v>36</v>
      </c>
      <c r="F2" s="81" t="s">
        <v>37</v>
      </c>
      <c r="G2" s="81" t="s">
        <v>38</v>
      </c>
      <c r="H2" s="81" t="s">
        <v>39</v>
      </c>
      <c r="I2" s="81" t="s">
        <v>40</v>
      </c>
      <c r="J2" s="81" t="s">
        <v>41</v>
      </c>
      <c r="K2" s="81" t="s">
        <v>42</v>
      </c>
      <c r="L2" s="81" t="s">
        <v>43</v>
      </c>
      <c r="M2" s="81" t="s">
        <v>44</v>
      </c>
      <c r="N2" s="81" t="s">
        <v>45</v>
      </c>
      <c r="O2" s="81" t="s">
        <v>46</v>
      </c>
      <c r="P2" s="81" t="s">
        <v>47</v>
      </c>
      <c r="Q2" s="81" t="s">
        <v>48</v>
      </c>
      <c r="R2" s="81" t="s">
        <v>49</v>
      </c>
      <c r="S2" s="81" t="s">
        <v>50</v>
      </c>
      <c r="T2" s="81" t="s">
        <v>51</v>
      </c>
      <c r="U2" s="81" t="s">
        <v>52</v>
      </c>
      <c r="V2" s="81" t="s">
        <v>53</v>
      </c>
      <c r="W2" s="81" t="s">
        <v>54</v>
      </c>
      <c r="X2" s="81" t="s">
        <v>55</v>
      </c>
      <c r="Y2" s="81" t="s">
        <v>56</v>
      </c>
      <c r="Z2" s="81" t="s">
        <v>57</v>
      </c>
      <c r="AA2" s="81" t="s">
        <v>58</v>
      </c>
    </row>
    <row r="3" ht="12.6" customHeight="true">
      <c r="A3" s="78" t="n">
        <v>1</v>
      </c>
      <c r="B3" s="60" t="n">
        <v>178711</v>
      </c>
      <c r="C3" s="60" t="n">
        <v>113121</v>
      </c>
      <c r="D3" s="60" t="n">
        <v>15104</v>
      </c>
      <c r="E3" s="60" t="n">
        <v>24482</v>
      </c>
      <c r="F3" s="60" t="n">
        <v>154229</v>
      </c>
      <c r="G3" s="60" t="n">
        <v>109293</v>
      </c>
      <c r="H3" s="60" t="n">
        <v>22049</v>
      </c>
      <c r="I3" s="60" t="n">
        <v>1428</v>
      </c>
      <c r="J3" s="82" t="n">
        <v>188</v>
      </c>
      <c r="K3" s="82" t="n">
        <v>115</v>
      </c>
      <c r="L3" s="82" t="n">
        <f>B3-G3</f>
        <v>69418</v>
      </c>
      <c r="M3" s="60" t="n">
        <v>162602</v>
      </c>
      <c r="N3" s="82" t="n">
        <v>1194</v>
      </c>
      <c r="O3" s="82" t="n">
        <v>155</v>
      </c>
      <c r="P3" s="82" t="n">
        <v>179</v>
      </c>
      <c r="Q3" s="82" t="n">
        <v>13</v>
      </c>
      <c r="R3" s="82" t="n">
        <v>355</v>
      </c>
      <c r="S3" s="82" t="n">
        <f>D3+N3+O3+P3+Q3+R3</f>
        <v>17000</v>
      </c>
      <c r="T3" s="82" t="n">
        <v>14763</v>
      </c>
      <c r="U3" s="82" t="n">
        <v>1121</v>
      </c>
      <c r="V3" s="82" t="n">
        <v>138</v>
      </c>
      <c r="W3" s="82" t="n">
        <v>169</v>
      </c>
      <c r="X3" s="82" t="n">
        <v>12</v>
      </c>
      <c r="Y3" s="82" t="n">
        <v>159</v>
      </c>
      <c r="Z3" s="82" t="n">
        <f>T3+U3+V3+W3+X3+Y3</f>
        <v>16362</v>
      </c>
      <c r="AA3" s="82" t="n">
        <v>21896</v>
      </c>
      <c r="AB3" s="56"/>
      <c r="AC3" s="56"/>
    </row>
    <row r="4">
      <c r="A4" s="78" t="n">
        <v>2</v>
      </c>
      <c r="B4" s="22" t="n">
        <v>177600</v>
      </c>
      <c r="C4" s="22" t="n">
        <v>91343</v>
      </c>
      <c r="D4" s="22" t="n">
        <v>32878</v>
      </c>
      <c r="E4" s="22" t="n">
        <v>34009</v>
      </c>
      <c r="F4" s="22" t="n">
        <v>143591</v>
      </c>
      <c r="G4" s="22" t="n">
        <v>87432</v>
      </c>
      <c r="H4" s="22" t="n">
        <v>15660</v>
      </c>
      <c r="I4" s="22" t="n">
        <v>1091</v>
      </c>
      <c r="J4" s="17" t="n">
        <v>240</v>
      </c>
      <c r="K4" s="17" t="n">
        <v>99</v>
      </c>
      <c r="L4" s="17" t="n">
        <f>B4-G4</f>
        <v>90168</v>
      </c>
      <c r="M4" s="22" t="n">
        <v>160025</v>
      </c>
      <c r="N4" s="17" t="n">
        <v>1532</v>
      </c>
      <c r="O4" s="17" t="n">
        <v>240</v>
      </c>
      <c r="P4" s="17" t="n">
        <v>207</v>
      </c>
      <c r="Q4" s="17" t="n">
        <v>15</v>
      </c>
      <c r="R4" s="17" t="n">
        <v>691</v>
      </c>
      <c r="S4" s="17" t="n">
        <f>D4+N4+O4+P4+Q4+R4</f>
        <v>35563</v>
      </c>
      <c r="T4" s="17" t="n">
        <v>32336</v>
      </c>
      <c r="U4" s="17" t="n">
        <v>1436</v>
      </c>
      <c r="V4" s="17" t="n">
        <v>225</v>
      </c>
      <c r="W4" s="17" t="n">
        <v>204</v>
      </c>
      <c r="X4" s="17" t="n">
        <v>15</v>
      </c>
      <c r="Y4" s="17" t="n">
        <v>237</v>
      </c>
      <c r="Z4" s="17" t="n">
        <f>T4+U4+V4+W4+X4+Y4</f>
        <v>34453</v>
      </c>
      <c r="AA4" s="17" t="n">
        <v>15515</v>
      </c>
      <c r="AB4" s="56"/>
      <c r="AC4" s="56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</row>
    <row r="5">
      <c r="A5" s="78" t="n">
        <v>3</v>
      </c>
      <c r="B5" s="60" t="n">
        <v>159867</v>
      </c>
      <c r="C5" s="60" t="n">
        <v>73180</v>
      </c>
      <c r="D5" s="60" t="n">
        <v>11885</v>
      </c>
      <c r="E5" s="60" t="n">
        <v>38472</v>
      </c>
      <c r="F5" s="60" t="n">
        <v>121395</v>
      </c>
      <c r="G5" s="60" t="n">
        <v>68819</v>
      </c>
      <c r="H5" s="60" t="n">
        <v>34626</v>
      </c>
      <c r="I5" s="60" t="n">
        <v>953</v>
      </c>
      <c r="J5" s="82" t="n">
        <v>191</v>
      </c>
      <c r="K5" s="82" t="n">
        <v>118</v>
      </c>
      <c r="L5" s="82" t="n">
        <f>B5-G5</f>
        <v>91048</v>
      </c>
      <c r="M5" s="60" t="n">
        <v>141354</v>
      </c>
      <c r="N5" s="82" t="n">
        <v>836</v>
      </c>
      <c r="O5" s="82" t="n">
        <v>115</v>
      </c>
      <c r="P5" s="82" t="n">
        <v>132</v>
      </c>
      <c r="Q5" s="82" t="n">
        <v>9</v>
      </c>
      <c r="R5" s="82" t="n">
        <v>335</v>
      </c>
      <c r="S5" s="82" t="n">
        <f>D5+N5+O5+P5+Q5+R5</f>
        <v>13312</v>
      </c>
      <c r="T5" s="82" t="n">
        <v>11622</v>
      </c>
      <c r="U5" s="82" t="n">
        <v>777</v>
      </c>
      <c r="V5" s="82" t="n">
        <v>101</v>
      </c>
      <c r="W5" s="82" t="n">
        <v>131</v>
      </c>
      <c r="X5" s="82" t="n">
        <v>9</v>
      </c>
      <c r="Y5" s="82" t="n">
        <v>119</v>
      </c>
      <c r="Z5" s="82" t="n">
        <f>T5+U5+V5+W5+X5+Y5</f>
        <v>12759</v>
      </c>
      <c r="AA5" s="82" t="n">
        <v>34501</v>
      </c>
      <c r="AB5" s="56"/>
      <c r="AC5" s="56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</row>
    <row r="6">
      <c r="A6" s="78" t="n">
        <v>4</v>
      </c>
      <c r="B6" s="22" t="n">
        <v>165885</v>
      </c>
      <c r="C6" s="22" t="n">
        <v>108528</v>
      </c>
      <c r="D6" s="22" t="n">
        <v>7992</v>
      </c>
      <c r="E6" s="22" t="n">
        <v>13654</v>
      </c>
      <c r="F6" s="22" t="n">
        <v>152231</v>
      </c>
      <c r="G6" s="22" t="n">
        <v>106112</v>
      </c>
      <c r="H6" s="22" t="n">
        <v>30886</v>
      </c>
      <c r="I6" s="22" t="n">
        <v>1293</v>
      </c>
      <c r="J6" s="17" t="n">
        <v>125</v>
      </c>
      <c r="K6" s="17" t="n">
        <v>78</v>
      </c>
      <c r="L6" s="17" t="n">
        <f>B6-G6</f>
        <v>59773</v>
      </c>
      <c r="M6" s="22" t="n">
        <v>153074</v>
      </c>
      <c r="N6" s="17" t="n">
        <v>873</v>
      </c>
      <c r="O6" s="17" t="n">
        <v>109</v>
      </c>
      <c r="P6" s="17" t="n">
        <v>92</v>
      </c>
      <c r="Q6" s="17" t="n">
        <v>9</v>
      </c>
      <c r="R6" s="17" t="n">
        <v>256</v>
      </c>
      <c r="S6" s="17" t="n">
        <f>D6+N6+O6+P6+Q6+R6</f>
        <v>9331</v>
      </c>
      <c r="T6" s="17" t="n">
        <v>7839</v>
      </c>
      <c r="U6" s="17" t="n">
        <v>835</v>
      </c>
      <c r="V6" s="17" t="n">
        <v>100</v>
      </c>
      <c r="W6" s="17" t="n">
        <v>87</v>
      </c>
      <c r="X6" s="17" t="n">
        <v>9</v>
      </c>
      <c r="Y6" s="17" t="n">
        <v>102</v>
      </c>
      <c r="Z6" s="17" t="n">
        <f>T6+U6+V6+W6+X6+Y6</f>
        <v>8972</v>
      </c>
      <c r="AA6" s="17" t="n">
        <v>30791</v>
      </c>
      <c r="AB6" s="56"/>
      <c r="AC6" s="56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</row>
    <row r="7">
      <c r="A7" s="78" t="n">
        <v>5</v>
      </c>
      <c r="B7" s="60" t="n">
        <v>165192</v>
      </c>
      <c r="C7" s="60" t="n">
        <v>72739</v>
      </c>
      <c r="D7" s="60" t="n">
        <v>13729</v>
      </c>
      <c r="E7" s="60" t="n">
        <v>25069</v>
      </c>
      <c r="F7" s="60" t="n">
        <v>140123</v>
      </c>
      <c r="G7" s="60" t="n">
        <v>69538</v>
      </c>
      <c r="H7" s="60" t="n">
        <v>50498</v>
      </c>
      <c r="I7" s="60" t="n">
        <v>775</v>
      </c>
      <c r="J7" s="82" t="n">
        <v>192</v>
      </c>
      <c r="K7" s="82" t="n">
        <v>96</v>
      </c>
      <c r="L7" s="82" t="n">
        <f>B7-G7</f>
        <v>95654</v>
      </c>
      <c r="M7" s="60" t="n">
        <v>150692</v>
      </c>
      <c r="N7" s="82" t="n">
        <v>966</v>
      </c>
      <c r="O7" s="82" t="n">
        <v>112</v>
      </c>
      <c r="P7" s="82" t="n">
        <v>129</v>
      </c>
      <c r="Q7" s="82" t="n">
        <v>7</v>
      </c>
      <c r="R7" s="82" t="n">
        <v>323</v>
      </c>
      <c r="S7" s="82" t="n">
        <f>D7+N7+O7+P7+Q7+R7</f>
        <v>15266</v>
      </c>
      <c r="T7" s="82" t="n">
        <v>13467</v>
      </c>
      <c r="U7" s="82" t="n">
        <v>918</v>
      </c>
      <c r="V7" s="82" t="n">
        <v>98</v>
      </c>
      <c r="W7" s="82" t="n">
        <v>125</v>
      </c>
      <c r="X7" s="82" t="n">
        <v>7</v>
      </c>
      <c r="Y7" s="82" t="n">
        <v>140</v>
      </c>
      <c r="Z7" s="82" t="n">
        <f>T7+U7+V7+W7+X7+Y7</f>
        <v>14755</v>
      </c>
      <c r="AA7" s="82" t="n">
        <v>50346</v>
      </c>
      <c r="AB7" s="56"/>
      <c r="AC7" s="56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</row>
    <row r="8">
      <c r="A8" s="78" t="n">
        <v>6</v>
      </c>
      <c r="B8" s="22" t="n">
        <v>165090</v>
      </c>
      <c r="C8" s="22" t="n">
        <v>93122</v>
      </c>
      <c r="D8" s="22" t="n">
        <v>10285</v>
      </c>
      <c r="E8" s="22" t="n">
        <v>18839</v>
      </c>
      <c r="F8" s="22" t="n">
        <v>146251</v>
      </c>
      <c r="G8" s="22" t="n">
        <v>90262</v>
      </c>
      <c r="H8" s="22" t="n">
        <v>38366</v>
      </c>
      <c r="I8" s="22" t="n">
        <v>1250</v>
      </c>
      <c r="J8" s="17" t="n">
        <v>246</v>
      </c>
      <c r="K8" s="17" t="n">
        <v>104</v>
      </c>
      <c r="L8" s="17" t="n">
        <f>B8-G8</f>
        <v>74828</v>
      </c>
      <c r="M8" s="22" t="n">
        <v>150619</v>
      </c>
      <c r="N8" s="17" t="n">
        <v>800</v>
      </c>
      <c r="O8" s="17" t="n">
        <v>83</v>
      </c>
      <c r="P8" s="17" t="n">
        <v>131</v>
      </c>
      <c r="Q8" s="17" t="n">
        <v>9</v>
      </c>
      <c r="R8" s="17" t="n">
        <v>249</v>
      </c>
      <c r="S8" s="17" t="n">
        <f>D8+N8+O8+P8+Q8+R8</f>
        <v>11557</v>
      </c>
      <c r="T8" s="17" t="n">
        <v>10106</v>
      </c>
      <c r="U8" s="17" t="n">
        <v>748</v>
      </c>
      <c r="V8" s="17" t="n">
        <v>80</v>
      </c>
      <c r="W8" s="17" t="n">
        <v>125</v>
      </c>
      <c r="X8" s="17" t="n">
        <v>9</v>
      </c>
      <c r="Y8" s="17" t="n">
        <v>97</v>
      </c>
      <c r="Z8" s="17" t="n">
        <f>T8+U8+V8+W8+X8+Y8</f>
        <v>11165</v>
      </c>
      <c r="AA8" s="17" t="n">
        <v>38244</v>
      </c>
      <c r="AB8" s="56"/>
      <c r="AC8" s="56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</row>
    <row r="9">
      <c r="A9" s="78" t="n">
        <v>7</v>
      </c>
      <c r="B9" s="60" t="n">
        <v>166147</v>
      </c>
      <c r="C9" s="60" t="n">
        <v>85416</v>
      </c>
      <c r="D9" s="60" t="n">
        <v>25497</v>
      </c>
      <c r="E9" s="60" t="n">
        <v>24291</v>
      </c>
      <c r="F9" s="60" t="n">
        <v>141856</v>
      </c>
      <c r="G9" s="60" t="n">
        <v>82077</v>
      </c>
      <c r="H9" s="60" t="n">
        <v>26617</v>
      </c>
      <c r="I9" s="60" t="n">
        <v>965</v>
      </c>
      <c r="J9" s="82" t="n">
        <v>240</v>
      </c>
      <c r="K9" s="82" t="n">
        <v>222</v>
      </c>
      <c r="L9" s="82" t="n">
        <f>B9-G9</f>
        <v>84070</v>
      </c>
      <c r="M9" s="60" t="n">
        <v>149722</v>
      </c>
      <c r="N9" s="82" t="n">
        <v>1201</v>
      </c>
      <c r="O9" s="82" t="n">
        <v>185</v>
      </c>
      <c r="P9" s="82" t="n">
        <v>210</v>
      </c>
      <c r="Q9" s="82" t="n">
        <v>9</v>
      </c>
      <c r="R9" s="82" t="n">
        <v>492</v>
      </c>
      <c r="S9" s="82" t="n">
        <f>D9+N9+O9+P9+Q9+R9</f>
        <v>27594</v>
      </c>
      <c r="T9" s="82" t="n">
        <v>25041</v>
      </c>
      <c r="U9" s="82" t="n">
        <v>1126</v>
      </c>
      <c r="V9" s="82" t="n">
        <v>171</v>
      </c>
      <c r="W9" s="82" t="n">
        <v>207</v>
      </c>
      <c r="X9" s="82" t="n">
        <v>9</v>
      </c>
      <c r="Y9" s="82" t="n">
        <v>206</v>
      </c>
      <c r="Z9" s="82" t="n">
        <f>T9+U9+V9+W9+X9+Y9</f>
        <v>26760</v>
      </c>
      <c r="AA9" s="82" t="n">
        <v>26431</v>
      </c>
      <c r="AB9" s="56"/>
      <c r="AC9" s="56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</row>
    <row r="10">
      <c r="A10" s="78" t="n">
        <v>8</v>
      </c>
      <c r="B10" s="22" t="n">
        <v>149589</v>
      </c>
      <c r="C10" s="22" t="n">
        <v>57550</v>
      </c>
      <c r="D10" s="22" t="n">
        <v>39564</v>
      </c>
      <c r="E10" s="22" t="n">
        <v>37861</v>
      </c>
      <c r="F10" s="22" t="n">
        <v>111728</v>
      </c>
      <c r="G10" s="22" t="n">
        <v>53206</v>
      </c>
      <c r="H10" s="22" t="n">
        <v>12914</v>
      </c>
      <c r="I10" s="22" t="n">
        <v>600</v>
      </c>
      <c r="J10" s="17" t="n">
        <v>254</v>
      </c>
      <c r="K10" s="17" t="n">
        <v>236</v>
      </c>
      <c r="L10" s="17" t="n">
        <f>B10-G10</f>
        <v>96383</v>
      </c>
      <c r="M10" s="22" t="n">
        <v>132820</v>
      </c>
      <c r="N10" s="17" t="n">
        <v>1278</v>
      </c>
      <c r="O10" s="17" t="n">
        <v>336</v>
      </c>
      <c r="P10" s="17" t="n">
        <v>267</v>
      </c>
      <c r="Q10" s="17" t="n">
        <v>37</v>
      </c>
      <c r="R10" s="17" t="n">
        <v>691</v>
      </c>
      <c r="S10" s="17" t="n">
        <f>D10+N10+O10+P10+Q10+R10</f>
        <v>42173</v>
      </c>
      <c r="T10" s="17" t="n">
        <v>38866</v>
      </c>
      <c r="U10" s="17" t="n">
        <v>1187</v>
      </c>
      <c r="V10" s="17" t="n">
        <v>319</v>
      </c>
      <c r="W10" s="17" t="n">
        <v>261</v>
      </c>
      <c r="X10" s="17" t="n">
        <v>36</v>
      </c>
      <c r="Y10" s="17" t="n">
        <v>249</v>
      </c>
      <c r="Z10" s="17" t="n">
        <f>T10+U10+V10+W10+X10+Y10</f>
        <v>40918</v>
      </c>
      <c r="AA10" s="17" t="n">
        <v>12793</v>
      </c>
      <c r="AB10" s="56"/>
      <c r="AC10" s="56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</row>
    <row r="11">
      <c r="A11" s="78" t="n">
        <v>9</v>
      </c>
      <c r="B11" s="60" t="n">
        <v>155838</v>
      </c>
      <c r="C11" s="60" t="n">
        <v>63849</v>
      </c>
      <c r="D11" s="60" t="n">
        <v>30026</v>
      </c>
      <c r="E11" s="60" t="n">
        <v>44557</v>
      </c>
      <c r="F11" s="60" t="n">
        <v>111281</v>
      </c>
      <c r="G11" s="60" t="n">
        <v>58991</v>
      </c>
      <c r="H11" s="60" t="n">
        <v>15506</v>
      </c>
      <c r="I11" s="60" t="n">
        <v>627</v>
      </c>
      <c r="J11" s="82" t="n">
        <v>282</v>
      </c>
      <c r="K11" s="82" t="n">
        <v>185</v>
      </c>
      <c r="L11" s="82" t="n">
        <f>B11-G11</f>
        <v>96847</v>
      </c>
      <c r="M11" s="60" t="n">
        <v>137293</v>
      </c>
      <c r="N11" s="82" t="n">
        <v>1418</v>
      </c>
      <c r="O11" s="82" t="n">
        <v>279</v>
      </c>
      <c r="P11" s="82" t="n">
        <v>211</v>
      </c>
      <c r="Q11" s="82" t="n">
        <v>27</v>
      </c>
      <c r="R11" s="82" t="n">
        <v>647</v>
      </c>
      <c r="S11" s="82" t="n">
        <f>D11+N11+O11+P11+Q11+R11</f>
        <v>32608</v>
      </c>
      <c r="T11" s="82" t="n">
        <v>29449</v>
      </c>
      <c r="U11" s="82" t="n">
        <v>1285</v>
      </c>
      <c r="V11" s="82" t="n">
        <v>245</v>
      </c>
      <c r="W11" s="82" t="n">
        <v>200</v>
      </c>
      <c r="X11" s="82" t="n">
        <v>26</v>
      </c>
      <c r="Y11" s="82" t="n">
        <v>199</v>
      </c>
      <c r="Z11" s="82" t="n">
        <f>T11+U11+V11+W11+X11+Y11</f>
        <v>31404</v>
      </c>
      <c r="AA11" s="82" t="n">
        <v>15394</v>
      </c>
      <c r="AB11" s="56"/>
      <c r="AC11" s="56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</row>
    <row r="12">
      <c r="A12" s="78" t="n">
        <v>10</v>
      </c>
      <c r="B12" s="22" t="n">
        <v>153039</v>
      </c>
      <c r="C12" s="22" t="n">
        <v>83626</v>
      </c>
      <c r="D12" s="22" t="n">
        <v>18371</v>
      </c>
      <c r="E12" s="22" t="n">
        <v>29972</v>
      </c>
      <c r="F12" s="22" t="n">
        <v>123067</v>
      </c>
      <c r="G12" s="22" t="n">
        <v>80081</v>
      </c>
      <c r="H12" s="22" t="n">
        <v>17595</v>
      </c>
      <c r="I12" s="22" t="n">
        <v>963</v>
      </c>
      <c r="J12" s="17" t="n">
        <v>196</v>
      </c>
      <c r="K12" s="17" t="n">
        <v>114</v>
      </c>
      <c r="L12" s="17" t="n">
        <f>B12-G12</f>
        <v>72958</v>
      </c>
      <c r="M12" s="22" t="n">
        <v>137399</v>
      </c>
      <c r="N12" s="17" t="n">
        <v>1174</v>
      </c>
      <c r="O12" s="17" t="n">
        <v>190</v>
      </c>
      <c r="P12" s="17" t="n">
        <v>168</v>
      </c>
      <c r="Q12" s="17" t="n">
        <v>16</v>
      </c>
      <c r="R12" s="17" t="n">
        <v>429</v>
      </c>
      <c r="S12" s="17" t="n">
        <f>D12+N12+O12+P12+Q12+R12</f>
        <v>20348</v>
      </c>
      <c r="T12" s="17" t="n">
        <v>18034</v>
      </c>
      <c r="U12" s="17" t="n">
        <v>1124</v>
      </c>
      <c r="V12" s="17" t="n">
        <v>168</v>
      </c>
      <c r="W12" s="17" t="n">
        <v>160</v>
      </c>
      <c r="X12" s="17" t="n">
        <v>12</v>
      </c>
      <c r="Y12" s="17" t="n">
        <v>174</v>
      </c>
      <c r="Z12" s="17" t="n">
        <f>T12+U12+V12+W12+X12+Y12</f>
        <v>19672</v>
      </c>
      <c r="AA12" s="17" t="n">
        <v>17516</v>
      </c>
      <c r="AB12" s="56"/>
      <c r="AC12" s="56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</row>
    <row r="13">
      <c r="A13" s="78" t="n">
        <v>11</v>
      </c>
      <c r="B13" s="60" t="n">
        <v>158727</v>
      </c>
      <c r="C13" s="60" t="n">
        <v>76390</v>
      </c>
      <c r="D13" s="60" t="n">
        <v>12735</v>
      </c>
      <c r="E13" s="60" t="n">
        <v>25142</v>
      </c>
      <c r="F13" s="60" t="n">
        <v>133585</v>
      </c>
      <c r="G13" s="60" t="n">
        <v>73184</v>
      </c>
      <c r="H13" s="60" t="n">
        <v>41080</v>
      </c>
      <c r="I13" s="60" t="n">
        <v>848</v>
      </c>
      <c r="J13" s="82" t="n">
        <v>147</v>
      </c>
      <c r="K13" s="82" t="n">
        <v>123</v>
      </c>
      <c r="L13" s="82" t="n">
        <f>B13-G13</f>
        <v>85543</v>
      </c>
      <c r="M13" s="60" t="n">
        <v>143590</v>
      </c>
      <c r="N13" s="82" t="n">
        <v>949</v>
      </c>
      <c r="O13" s="82" t="n">
        <v>87</v>
      </c>
      <c r="P13" s="82" t="n">
        <v>143</v>
      </c>
      <c r="Q13" s="82" t="n">
        <v>11</v>
      </c>
      <c r="R13" s="82" t="n">
        <v>286</v>
      </c>
      <c r="S13" s="82" t="n">
        <f>D13+N13+O13+P13+Q13+R13</f>
        <v>14211</v>
      </c>
      <c r="T13" s="82" t="n">
        <v>12467</v>
      </c>
      <c r="U13" s="82" t="n">
        <v>879</v>
      </c>
      <c r="V13" s="82" t="n">
        <v>76</v>
      </c>
      <c r="W13" s="82" t="n">
        <v>139</v>
      </c>
      <c r="X13" s="82" t="n">
        <v>10</v>
      </c>
      <c r="Y13" s="82" t="n">
        <v>125</v>
      </c>
      <c r="Z13" s="82" t="n">
        <f>T13+U13+V13+W13+X13+Y13</f>
        <v>13696</v>
      </c>
      <c r="AA13" s="82" t="n">
        <v>40960</v>
      </c>
      <c r="AB13" s="56"/>
      <c r="AC13" s="56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</row>
    <row r="14">
      <c r="A14" s="78" t="n">
        <v>12</v>
      </c>
      <c r="B14" s="22" t="n">
        <v>155958</v>
      </c>
      <c r="C14" s="22" t="n">
        <v>103949</v>
      </c>
      <c r="D14" s="22" t="n">
        <v>10153</v>
      </c>
      <c r="E14" s="22" t="n">
        <v>15298</v>
      </c>
      <c r="F14" s="22" t="n">
        <v>140660</v>
      </c>
      <c r="G14" s="22" t="n">
        <v>101523</v>
      </c>
      <c r="H14" s="22" t="n">
        <v>22278</v>
      </c>
      <c r="I14" s="22" t="n">
        <v>1134</v>
      </c>
      <c r="J14" s="17" t="n">
        <v>208</v>
      </c>
      <c r="K14" s="17" t="n">
        <v>93</v>
      </c>
      <c r="L14" s="17" t="n">
        <f>B14-G14</f>
        <v>54435</v>
      </c>
      <c r="M14" s="22" t="n">
        <v>143992</v>
      </c>
      <c r="N14" s="17" t="n">
        <v>995</v>
      </c>
      <c r="O14" s="17" t="n">
        <v>115</v>
      </c>
      <c r="P14" s="17" t="n">
        <v>88</v>
      </c>
      <c r="Q14" s="17" t="n">
        <v>5</v>
      </c>
      <c r="R14" s="17" t="n">
        <v>239</v>
      </c>
      <c r="S14" s="17" t="n">
        <f>D14+N14+O14+P14+Q14+R14</f>
        <v>11595</v>
      </c>
      <c r="T14" s="17" t="n">
        <v>9970</v>
      </c>
      <c r="U14" s="17" t="n">
        <v>945</v>
      </c>
      <c r="V14" s="17" t="n">
        <v>95</v>
      </c>
      <c r="W14" s="17" t="n">
        <v>84</v>
      </c>
      <c r="X14" s="17" t="n">
        <v>5</v>
      </c>
      <c r="Y14" s="17" t="n">
        <v>103</v>
      </c>
      <c r="Z14" s="17" t="n">
        <f>T14+U14+V14+W14+X14+Y14</f>
        <v>11202</v>
      </c>
      <c r="AA14" s="17" t="n">
        <v>22172</v>
      </c>
      <c r="AB14" s="56"/>
      <c r="AC14" s="56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</row>
    <row r="15">
      <c r="A15" s="78" t="n">
        <v>13</v>
      </c>
      <c r="B15" s="60" t="n">
        <v>160701</v>
      </c>
      <c r="C15" s="60" t="n">
        <v>128810</v>
      </c>
      <c r="D15" s="60" t="n">
        <v>12779</v>
      </c>
      <c r="E15" s="60" t="n">
        <v>12480</v>
      </c>
      <c r="F15" s="60" t="n">
        <v>148221</v>
      </c>
      <c r="G15" s="60" t="n">
        <v>126401</v>
      </c>
      <c r="H15" s="60" t="n">
        <v>2522</v>
      </c>
      <c r="I15" s="60" t="n">
        <v>1024</v>
      </c>
      <c r="J15" s="82" t="n">
        <v>332</v>
      </c>
      <c r="K15" s="82" t="n">
        <v>76</v>
      </c>
      <c r="L15" s="82" t="n">
        <f>B15-G15</f>
        <v>34300</v>
      </c>
      <c r="M15" s="60" t="n">
        <v>150938</v>
      </c>
      <c r="N15" s="82" t="n">
        <v>1110</v>
      </c>
      <c r="O15" s="82" t="n">
        <v>130</v>
      </c>
      <c r="P15" s="82" t="n">
        <v>46</v>
      </c>
      <c r="Q15" s="82" t="n">
        <v>20</v>
      </c>
      <c r="R15" s="82" t="n">
        <v>151</v>
      </c>
      <c r="S15" s="82" t="n">
        <f>D15+N15+O15+P15+Q15+R15</f>
        <v>14236</v>
      </c>
      <c r="T15" s="82" t="n">
        <v>12633</v>
      </c>
      <c r="U15" s="82" t="n">
        <v>1077</v>
      </c>
      <c r="V15" s="82" t="n">
        <v>120</v>
      </c>
      <c r="W15" s="82" t="n">
        <v>46</v>
      </c>
      <c r="X15" s="82" t="n">
        <v>20</v>
      </c>
      <c r="Y15" s="82" t="n">
        <v>71</v>
      </c>
      <c r="Z15" s="82" t="n">
        <f>T15+U15+V15+W15+X15+Y15</f>
        <v>13967</v>
      </c>
      <c r="AA15" s="82" t="n">
        <v>2484</v>
      </c>
      <c r="AB15" s="56"/>
      <c r="AC15" s="56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</row>
    <row r="16">
      <c r="A16" s="78" t="n">
        <v>14</v>
      </c>
      <c r="B16" s="22" t="n">
        <v>157257</v>
      </c>
      <c r="C16" s="22" t="n">
        <v>98013</v>
      </c>
      <c r="D16" s="22" t="n">
        <v>29773</v>
      </c>
      <c r="E16" s="22" t="n">
        <v>18253</v>
      </c>
      <c r="F16" s="22" t="n">
        <v>139004</v>
      </c>
      <c r="G16" s="22" t="n">
        <v>94514</v>
      </c>
      <c r="H16" s="22" t="n">
        <v>5947</v>
      </c>
      <c r="I16" s="22" t="n">
        <v>949</v>
      </c>
      <c r="J16" s="17" t="n">
        <v>653</v>
      </c>
      <c r="K16" s="17" t="n">
        <v>235</v>
      </c>
      <c r="L16" s="17" t="n">
        <f>B16-G16</f>
        <v>62743</v>
      </c>
      <c r="M16" s="22" t="n">
        <v>142985</v>
      </c>
      <c r="N16" s="17" t="n">
        <v>1673</v>
      </c>
      <c r="O16" s="17" t="n">
        <v>314</v>
      </c>
      <c r="P16" s="17" t="n">
        <v>212</v>
      </c>
      <c r="Q16" s="17" t="n">
        <v>28</v>
      </c>
      <c r="R16" s="17" t="n">
        <v>482</v>
      </c>
      <c r="S16" s="17" t="n">
        <f>D16+N16+O16+P16+Q16+R16</f>
        <v>32482</v>
      </c>
      <c r="T16" s="17" t="n">
        <v>29200</v>
      </c>
      <c r="U16" s="17" t="n">
        <v>1581</v>
      </c>
      <c r="V16" s="17" t="n">
        <v>292</v>
      </c>
      <c r="W16" s="17" t="n">
        <v>201</v>
      </c>
      <c r="X16" s="17" t="n">
        <v>28</v>
      </c>
      <c r="Y16" s="17" t="n">
        <v>199</v>
      </c>
      <c r="Z16" s="17" t="n">
        <f>T16+U16+V16+W16+X16+Y16</f>
        <v>31501</v>
      </c>
      <c r="AA16" s="17" t="n">
        <v>5860</v>
      </c>
      <c r="AB16" s="56"/>
      <c r="AC16" s="56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</row>
    <row r="17">
      <c r="A17" s="78" t="n">
        <v>15</v>
      </c>
      <c r="B17" s="60" t="n">
        <v>163793</v>
      </c>
      <c r="C17" s="60" t="n">
        <v>116761</v>
      </c>
      <c r="D17" s="60" t="n">
        <v>25166</v>
      </c>
      <c r="E17" s="60" t="n">
        <v>12739</v>
      </c>
      <c r="F17" s="60" t="n">
        <v>151054</v>
      </c>
      <c r="G17" s="60" t="n">
        <v>114620</v>
      </c>
      <c r="H17" s="60" t="n">
        <v>3545</v>
      </c>
      <c r="I17" s="60" t="n">
        <v>962</v>
      </c>
      <c r="J17" s="82" t="n">
        <v>456</v>
      </c>
      <c r="K17" s="82" t="n">
        <v>139</v>
      </c>
      <c r="L17" s="82" t="n">
        <f>B17-G17</f>
        <v>49173</v>
      </c>
      <c r="M17" s="60" t="n">
        <v>152744</v>
      </c>
      <c r="N17" s="82" t="n">
        <v>1558</v>
      </c>
      <c r="O17" s="82" t="n">
        <v>291</v>
      </c>
      <c r="P17" s="82" t="n">
        <v>108</v>
      </c>
      <c r="Q17" s="82" t="n">
        <v>26</v>
      </c>
      <c r="R17" s="82" t="n">
        <v>357</v>
      </c>
      <c r="S17" s="82" t="n">
        <f>D17+N17+O17+P17+Q17+R17</f>
        <v>27506</v>
      </c>
      <c r="T17" s="82" t="n">
        <v>24836</v>
      </c>
      <c r="U17" s="82" t="n">
        <v>1482</v>
      </c>
      <c r="V17" s="82" t="n">
        <v>267</v>
      </c>
      <c r="W17" s="82" t="n">
        <v>107</v>
      </c>
      <c r="X17" s="82" t="n">
        <v>26</v>
      </c>
      <c r="Y17" s="82" t="n">
        <v>140</v>
      </c>
      <c r="Z17" s="82" t="n">
        <f>T17+U17+V17+W17+X17+Y17</f>
        <v>26858</v>
      </c>
      <c r="AA17" s="82" t="n">
        <v>3497</v>
      </c>
      <c r="AB17" s="56"/>
      <c r="AC17" s="56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</row>
    <row r="18">
      <c r="A18" s="78" t="n">
        <v>16</v>
      </c>
      <c r="B18" s="22" t="n">
        <v>162475</v>
      </c>
      <c r="C18" s="22" t="n">
        <v>118901</v>
      </c>
      <c r="D18" s="22" t="n">
        <v>27682</v>
      </c>
      <c r="E18" s="22" t="n">
        <v>6768</v>
      </c>
      <c r="F18" s="22" t="n">
        <v>155707</v>
      </c>
      <c r="G18" s="22" t="n">
        <v>117560</v>
      </c>
      <c r="H18" s="22" t="n">
        <v>4070</v>
      </c>
      <c r="I18" s="22" t="n">
        <v>921</v>
      </c>
      <c r="J18" s="17" t="n">
        <v>566</v>
      </c>
      <c r="K18" s="17" t="n">
        <v>56</v>
      </c>
      <c r="L18" s="17" t="n">
        <f>B18-G18</f>
        <v>44915</v>
      </c>
      <c r="M18" s="22" t="n">
        <v>154921</v>
      </c>
      <c r="N18" s="17" t="n">
        <v>975</v>
      </c>
      <c r="O18" s="17" t="n">
        <v>256</v>
      </c>
      <c r="P18" s="17" t="n">
        <v>67</v>
      </c>
      <c r="Q18" s="17" t="n">
        <v>15</v>
      </c>
      <c r="R18" s="17" t="n">
        <v>182</v>
      </c>
      <c r="S18" s="17" t="n">
        <f>D18+N18+O18+P18+Q18+R18</f>
        <v>29177</v>
      </c>
      <c r="T18" s="17" t="n">
        <v>27432</v>
      </c>
      <c r="U18" s="17" t="n">
        <v>953</v>
      </c>
      <c r="V18" s="17" t="n">
        <v>249</v>
      </c>
      <c r="W18" s="17" t="n">
        <v>67</v>
      </c>
      <c r="X18" s="17" t="n">
        <v>15</v>
      </c>
      <c r="Y18" s="17" t="n">
        <v>101</v>
      </c>
      <c r="Z18" s="17" t="n">
        <f>T18+U18+V18+W18+X18+Y18</f>
        <v>28817</v>
      </c>
      <c r="AA18" s="17" t="n">
        <v>4046</v>
      </c>
      <c r="AB18" s="56"/>
      <c r="AC18" s="56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</row>
    <row r="19">
      <c r="A19" s="78" t="n">
        <v>17</v>
      </c>
      <c r="B19" s="60" t="n">
        <v>167066</v>
      </c>
      <c r="C19" s="60" t="n">
        <v>131059</v>
      </c>
      <c r="D19" s="60" t="n">
        <v>22172</v>
      </c>
      <c r="E19" s="60" t="n">
        <v>5674</v>
      </c>
      <c r="F19" s="60" t="n">
        <v>161392</v>
      </c>
      <c r="G19" s="60" t="n">
        <v>129782</v>
      </c>
      <c r="H19" s="60" t="n">
        <v>2623</v>
      </c>
      <c r="I19" s="60" t="n">
        <v>914</v>
      </c>
      <c r="J19" s="82" t="n">
        <v>744</v>
      </c>
      <c r="K19" s="82" t="n">
        <v>84</v>
      </c>
      <c r="L19" s="82" t="n">
        <f>B19-G19</f>
        <v>37284</v>
      </c>
      <c r="M19" s="60" t="n">
        <v>159185</v>
      </c>
      <c r="N19" s="82" t="n">
        <v>854</v>
      </c>
      <c r="O19" s="82" t="n">
        <v>233</v>
      </c>
      <c r="P19" s="82" t="n">
        <v>53</v>
      </c>
      <c r="Q19" s="82" t="n">
        <v>17</v>
      </c>
      <c r="R19" s="82" t="n">
        <v>168</v>
      </c>
      <c r="S19" s="82" t="n">
        <f>D19+N19+O19+P19+Q19+R19</f>
        <v>23497</v>
      </c>
      <c r="T19" s="82" t="n">
        <v>22003</v>
      </c>
      <c r="U19" s="82" t="n">
        <v>827</v>
      </c>
      <c r="V19" s="82" t="n">
        <v>229</v>
      </c>
      <c r="W19" s="82" t="n">
        <v>50</v>
      </c>
      <c r="X19" s="82" t="n">
        <v>17</v>
      </c>
      <c r="Y19" s="82" t="n">
        <v>87</v>
      </c>
      <c r="Z19" s="82" t="n">
        <f>T19+U19+V19+W19+X19+Y19</f>
        <v>23213</v>
      </c>
      <c r="AA19" s="82" t="n">
        <v>2599</v>
      </c>
      <c r="AB19" s="56"/>
      <c r="AC19" s="56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</row>
    <row r="20">
      <c r="A20" s="78" t="n">
        <v>18</v>
      </c>
      <c r="B20" s="22" t="n">
        <v>164862</v>
      </c>
      <c r="C20" s="22" t="n">
        <v>95996</v>
      </c>
      <c r="D20" s="22" t="n">
        <v>43248</v>
      </c>
      <c r="E20" s="22" t="n">
        <v>12585</v>
      </c>
      <c r="F20" s="22" t="n">
        <v>152277</v>
      </c>
      <c r="G20" s="22" t="n">
        <v>93501</v>
      </c>
      <c r="H20" s="22" t="n">
        <v>7867</v>
      </c>
      <c r="I20" s="22" t="n">
        <v>865</v>
      </c>
      <c r="J20" s="17" t="n">
        <v>421</v>
      </c>
      <c r="K20" s="17" t="n">
        <v>368</v>
      </c>
      <c r="L20" s="17" t="n">
        <f>B20-G20</f>
        <v>71361</v>
      </c>
      <c r="M20" s="22" t="n">
        <v>153314</v>
      </c>
      <c r="N20" s="17" t="n">
        <v>1543</v>
      </c>
      <c r="O20" s="17" t="n">
        <v>439</v>
      </c>
      <c r="P20" s="17" t="n">
        <v>231</v>
      </c>
      <c r="Q20" s="17" t="n">
        <v>35</v>
      </c>
      <c r="R20" s="17" t="n">
        <v>643</v>
      </c>
      <c r="S20" s="17" t="n">
        <f>D20+N20+O20+P20+Q20+R20</f>
        <v>46139</v>
      </c>
      <c r="T20" s="17" t="n">
        <v>42429</v>
      </c>
      <c r="U20" s="17" t="n">
        <v>1421</v>
      </c>
      <c r="V20" s="17" t="n">
        <v>392</v>
      </c>
      <c r="W20" s="17" t="n">
        <v>226</v>
      </c>
      <c r="X20" s="17" t="n">
        <v>35</v>
      </c>
      <c r="Y20" s="17" t="n">
        <v>213</v>
      </c>
      <c r="Z20" s="17" t="n">
        <f>T20+U20+V20+W20+X20+Y20</f>
        <v>44716</v>
      </c>
      <c r="AA20" s="17" t="n">
        <v>7767</v>
      </c>
      <c r="AB20" s="56"/>
      <c r="AC20" s="56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</row>
    <row r="21">
      <c r="A21" s="78" t="n">
        <v>19</v>
      </c>
      <c r="B21" s="60" t="n">
        <v>165512</v>
      </c>
      <c r="C21" s="60" t="n">
        <v>63663</v>
      </c>
      <c r="D21" s="60" t="n">
        <v>81133</v>
      </c>
      <c r="E21" s="60" t="n">
        <v>10574</v>
      </c>
      <c r="F21" s="60" t="n">
        <v>154938</v>
      </c>
      <c r="G21" s="60" t="n">
        <v>61518</v>
      </c>
      <c r="H21" s="60" t="n">
        <v>4410</v>
      </c>
      <c r="I21" s="60" t="n">
        <v>590</v>
      </c>
      <c r="J21" s="82" t="n">
        <v>613</v>
      </c>
      <c r="K21" s="82" t="n">
        <v>263</v>
      </c>
      <c r="L21" s="82" t="n">
        <f>B21-G21</f>
        <v>103994</v>
      </c>
      <c r="M21" s="60" t="n">
        <v>155368</v>
      </c>
      <c r="N21" s="82" t="n">
        <v>1941</v>
      </c>
      <c r="O21" s="82" t="n">
        <v>979</v>
      </c>
      <c r="P21" s="82" t="n">
        <v>307</v>
      </c>
      <c r="Q21" s="82" t="n">
        <v>47</v>
      </c>
      <c r="R21" s="82" t="n">
        <v>783</v>
      </c>
      <c r="S21" s="82" t="n">
        <f>D21+N21+O21+P21+Q21+R21</f>
        <v>85190</v>
      </c>
      <c r="T21" s="82" t="n">
        <v>79982</v>
      </c>
      <c r="U21" s="82" t="n">
        <v>1819</v>
      </c>
      <c r="V21" s="82" t="n">
        <v>925</v>
      </c>
      <c r="W21" s="82" t="n">
        <v>295</v>
      </c>
      <c r="X21" s="82" t="n">
        <v>47</v>
      </c>
      <c r="Y21" s="82" t="n">
        <v>387</v>
      </c>
      <c r="Z21" s="82" t="n">
        <f>T21+U21+V21+W21+X21+Y21</f>
        <v>83455</v>
      </c>
      <c r="AA21" s="82" t="n">
        <v>4329</v>
      </c>
      <c r="AB21" s="56"/>
      <c r="AC21" s="56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</row>
    <row r="22">
      <c r="A22" s="78" t="n">
        <v>20</v>
      </c>
      <c r="B22" s="22" t="n">
        <v>169208</v>
      </c>
      <c r="C22" s="22" t="n">
        <v>64322</v>
      </c>
      <c r="D22" s="22" t="n">
        <v>81729</v>
      </c>
      <c r="E22" s="22" t="n">
        <v>11739</v>
      </c>
      <c r="F22" s="22" t="n">
        <v>157469</v>
      </c>
      <c r="G22" s="22" t="n">
        <v>61915</v>
      </c>
      <c r="H22" s="22" t="n">
        <v>6646</v>
      </c>
      <c r="I22" s="22" t="n">
        <v>683</v>
      </c>
      <c r="J22" s="17" t="n">
        <v>518</v>
      </c>
      <c r="K22" s="17" t="n">
        <v>220</v>
      </c>
      <c r="L22" s="17" t="n">
        <f>B22-G22</f>
        <v>107293</v>
      </c>
      <c r="M22" s="22" t="n">
        <v>158892</v>
      </c>
      <c r="N22" s="17" t="n">
        <v>1911</v>
      </c>
      <c r="O22" s="17" t="n">
        <v>667</v>
      </c>
      <c r="P22" s="17" t="n">
        <v>272</v>
      </c>
      <c r="Q22" s="17" t="n">
        <v>29</v>
      </c>
      <c r="R22" s="17" t="n">
        <v>732</v>
      </c>
      <c r="S22" s="17" t="n">
        <f>D22+N22+O22+P22+Q22+R22</f>
        <v>85340</v>
      </c>
      <c r="T22" s="17" t="n">
        <v>80579</v>
      </c>
      <c r="U22" s="17" t="n">
        <v>1793</v>
      </c>
      <c r="V22" s="17" t="n">
        <v>634</v>
      </c>
      <c r="W22" s="17" t="n">
        <v>258</v>
      </c>
      <c r="X22" s="17" t="n">
        <v>23</v>
      </c>
      <c r="Y22" s="17" t="n">
        <v>282</v>
      </c>
      <c r="Z22" s="17" t="n">
        <f>T22+U22+V22+W22+X22+Y22</f>
        <v>83569</v>
      </c>
      <c r="AA22" s="17" t="n">
        <v>6573</v>
      </c>
      <c r="AB22" s="56"/>
      <c r="AC22" s="56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</row>
    <row r="23">
      <c r="A23" s="78" t="n">
        <v>21</v>
      </c>
      <c r="B23" s="60" t="n">
        <v>180089</v>
      </c>
      <c r="C23" s="60" t="n">
        <v>114461</v>
      </c>
      <c r="D23" s="60" t="n">
        <v>36395</v>
      </c>
      <c r="E23" s="60" t="n">
        <v>17301</v>
      </c>
      <c r="F23" s="60" t="n">
        <v>162788</v>
      </c>
      <c r="G23" s="60" t="n">
        <v>110031</v>
      </c>
      <c r="H23" s="60" t="n">
        <v>7806</v>
      </c>
      <c r="I23" s="60" t="n">
        <v>1052</v>
      </c>
      <c r="J23" s="82" t="n">
        <v>654</v>
      </c>
      <c r="K23" s="82" t="n">
        <v>365</v>
      </c>
      <c r="L23" s="82" t="n">
        <f>B23-G23</f>
        <v>70058</v>
      </c>
      <c r="M23" s="60" t="n">
        <v>167867</v>
      </c>
      <c r="N23" s="82" t="n">
        <v>1643</v>
      </c>
      <c r="O23" s="82" t="n">
        <v>402</v>
      </c>
      <c r="P23" s="82" t="n">
        <v>217</v>
      </c>
      <c r="Q23" s="82" t="n">
        <v>31</v>
      </c>
      <c r="R23" s="82" t="n">
        <v>507</v>
      </c>
      <c r="S23" s="82" t="n">
        <f>D23+N23+O23+P23+Q23+R23</f>
        <v>39195</v>
      </c>
      <c r="T23" s="82" t="n">
        <v>35495</v>
      </c>
      <c r="U23" s="82" t="n">
        <v>1512</v>
      </c>
      <c r="V23" s="82" t="n">
        <v>379</v>
      </c>
      <c r="W23" s="82" t="n">
        <v>201</v>
      </c>
      <c r="X23" s="82" t="n">
        <v>30</v>
      </c>
      <c r="Y23" s="82" t="n">
        <v>204</v>
      </c>
      <c r="Z23" s="82" t="n">
        <f>T23+U23+V23+W23+X23+Y23</f>
        <v>37821</v>
      </c>
      <c r="AA23" s="82" t="n">
        <v>7652</v>
      </c>
      <c r="AB23" s="56"/>
      <c r="AC23" s="56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</row>
    <row r="24">
      <c r="A24" s="78" t="n">
        <v>22</v>
      </c>
      <c r="B24" s="22" t="n">
        <v>172072</v>
      </c>
      <c r="C24" s="22" t="n">
        <v>116365</v>
      </c>
      <c r="D24" s="22" t="n">
        <v>25439</v>
      </c>
      <c r="E24" s="22" t="n">
        <v>12889</v>
      </c>
      <c r="F24" s="22" t="n">
        <v>159183</v>
      </c>
      <c r="G24" s="22" t="n">
        <v>113286</v>
      </c>
      <c r="H24" s="22" t="n">
        <v>11811</v>
      </c>
      <c r="I24" s="22" t="n">
        <v>1043</v>
      </c>
      <c r="J24" s="17" t="n">
        <v>458</v>
      </c>
      <c r="K24" s="17" t="n">
        <v>295</v>
      </c>
      <c r="L24" s="17" t="n">
        <f>B24-G24</f>
        <v>58786</v>
      </c>
      <c r="M24" s="22" t="n">
        <v>159323</v>
      </c>
      <c r="N24" s="17" t="n">
        <v>1552</v>
      </c>
      <c r="O24" s="17" t="n">
        <v>284</v>
      </c>
      <c r="P24" s="17" t="n">
        <v>198</v>
      </c>
      <c r="Q24" s="17" t="n">
        <v>39</v>
      </c>
      <c r="R24" s="17" t="n">
        <v>475</v>
      </c>
      <c r="S24" s="17" t="n">
        <f>D24+N24+O24+P24+Q24+R24</f>
        <v>27987</v>
      </c>
      <c r="T24" s="17" t="n">
        <v>24772</v>
      </c>
      <c r="U24" s="17" t="n">
        <v>1448</v>
      </c>
      <c r="V24" s="17" t="n">
        <v>256</v>
      </c>
      <c r="W24" s="17" t="n">
        <v>187</v>
      </c>
      <c r="X24" s="17" t="n">
        <v>34</v>
      </c>
      <c r="Y24" s="17" t="n">
        <v>189</v>
      </c>
      <c r="Z24" s="17" t="n">
        <f>T24+U24+V24+W24+X24+Y24</f>
        <v>26886</v>
      </c>
      <c r="AA24" s="17" t="n">
        <v>11634</v>
      </c>
      <c r="AB24" s="56"/>
      <c r="AC24" s="56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</row>
    <row r="25">
      <c r="A25" s="78" t="n">
        <v>23</v>
      </c>
      <c r="B25" s="60" t="n">
        <v>172047</v>
      </c>
      <c r="C25" s="60" t="n">
        <v>106201</v>
      </c>
      <c r="D25" s="60" t="n">
        <v>34034</v>
      </c>
      <c r="E25" s="60" t="n">
        <v>11367</v>
      </c>
      <c r="F25" s="60" t="n">
        <v>160680</v>
      </c>
      <c r="G25" s="60" t="n">
        <v>103581</v>
      </c>
      <c r="H25" s="60" t="n">
        <v>14489</v>
      </c>
      <c r="I25" s="60" t="n">
        <v>975</v>
      </c>
      <c r="J25" s="82" t="n">
        <v>503</v>
      </c>
      <c r="K25" s="82" t="n">
        <v>251</v>
      </c>
      <c r="L25" s="82" t="n">
        <f>B25-G25</f>
        <v>68466</v>
      </c>
      <c r="M25" s="60" t="n">
        <v>159811</v>
      </c>
      <c r="N25" s="82" t="n">
        <v>1551</v>
      </c>
      <c r="O25" s="82" t="n">
        <v>401</v>
      </c>
      <c r="P25" s="82" t="n">
        <v>311</v>
      </c>
      <c r="Q25" s="82" t="n">
        <v>36</v>
      </c>
      <c r="R25" s="82" t="n">
        <v>484</v>
      </c>
      <c r="S25" s="82" t="n">
        <f>D25+N25+O25+P25+Q25+R25</f>
        <v>36817</v>
      </c>
      <c r="T25" s="82" t="n">
        <v>33245</v>
      </c>
      <c r="U25" s="82" t="n">
        <v>1441</v>
      </c>
      <c r="V25" s="82" t="n">
        <v>366</v>
      </c>
      <c r="W25" s="82" t="n">
        <v>298</v>
      </c>
      <c r="X25" s="82" t="n">
        <v>35</v>
      </c>
      <c r="Y25" s="82" t="n">
        <v>191</v>
      </c>
      <c r="Z25" s="82" t="n">
        <f>T25+U25+V25+W25+X25+Y25</f>
        <v>35576</v>
      </c>
      <c r="AA25" s="82" t="n">
        <v>14354</v>
      </c>
      <c r="AB25" s="56"/>
      <c r="AC25" s="56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</row>
    <row r="26">
      <c r="A26" s="78" t="n">
        <v>24</v>
      </c>
      <c r="B26" s="22" t="n">
        <v>160608</v>
      </c>
      <c r="C26" s="22" t="n">
        <v>66957</v>
      </c>
      <c r="D26" s="22" t="n">
        <v>77295</v>
      </c>
      <c r="E26" s="22" t="n">
        <v>7571</v>
      </c>
      <c r="F26" s="22" t="n">
        <v>153037</v>
      </c>
      <c r="G26" s="22" t="n">
        <v>65496</v>
      </c>
      <c r="H26" s="22" t="n">
        <v>3337</v>
      </c>
      <c r="I26" s="22" t="n">
        <v>565</v>
      </c>
      <c r="J26" s="17" t="n">
        <v>539</v>
      </c>
      <c r="K26" s="17" t="n">
        <v>198</v>
      </c>
      <c r="L26" s="17" t="n">
        <f>B26-G26</f>
        <v>95112</v>
      </c>
      <c r="M26" s="22" t="n">
        <v>152031</v>
      </c>
      <c r="N26" s="17" t="n">
        <v>1711</v>
      </c>
      <c r="O26" s="17" t="n">
        <v>683</v>
      </c>
      <c r="P26" s="17" t="n">
        <v>183</v>
      </c>
      <c r="Q26" s="17" t="n">
        <v>16</v>
      </c>
      <c r="R26" s="17" t="n">
        <v>540</v>
      </c>
      <c r="S26" s="17" t="n">
        <f>D26+N26+O26+P26+Q26+R26</f>
        <v>80428</v>
      </c>
      <c r="T26" s="17" t="n">
        <v>76529</v>
      </c>
      <c r="U26" s="17" t="n">
        <v>1628</v>
      </c>
      <c r="V26" s="17" t="n">
        <v>654</v>
      </c>
      <c r="W26" s="17" t="n">
        <v>181</v>
      </c>
      <c r="X26" s="17" t="n">
        <v>16</v>
      </c>
      <c r="Y26" s="17" t="n">
        <v>278</v>
      </c>
      <c r="Z26" s="17" t="n">
        <f>T26+U26+V26+W26+X26+Y26</f>
        <v>79286</v>
      </c>
      <c r="AA26" s="17" t="n">
        <v>3274</v>
      </c>
      <c r="AB26" s="56"/>
      <c r="AC26" s="56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</row>
    <row r="27">
      <c r="A27" s="78" t="n">
        <v>25</v>
      </c>
      <c r="B27" s="60" t="n">
        <v>182049</v>
      </c>
      <c r="C27" s="60" t="n">
        <v>111586</v>
      </c>
      <c r="D27" s="60" t="n">
        <v>57137</v>
      </c>
      <c r="E27" s="60" t="n">
        <v>5645</v>
      </c>
      <c r="F27" s="60" t="n">
        <v>176404</v>
      </c>
      <c r="G27" s="60" t="n">
        <v>110138</v>
      </c>
      <c r="H27" s="60" t="n">
        <v>2305</v>
      </c>
      <c r="I27" s="60" t="n">
        <v>852</v>
      </c>
      <c r="J27" s="82" t="n">
        <v>544</v>
      </c>
      <c r="K27" s="82" t="n">
        <v>153</v>
      </c>
      <c r="L27" s="82" t="n">
        <f>B27-G27</f>
        <v>71911</v>
      </c>
      <c r="M27" s="60" t="n">
        <v>174207</v>
      </c>
      <c r="N27" s="82" t="n">
        <v>1058</v>
      </c>
      <c r="O27" s="82" t="n">
        <v>399</v>
      </c>
      <c r="P27" s="82" t="n">
        <v>97</v>
      </c>
      <c r="Q27" s="82" t="n">
        <v>24</v>
      </c>
      <c r="R27" s="82" t="n">
        <v>216</v>
      </c>
      <c r="S27" s="82" t="n">
        <f>D27+N27+O27+P27+Q27+R27</f>
        <v>58931</v>
      </c>
      <c r="T27" s="82" t="n">
        <v>56785</v>
      </c>
      <c r="U27" s="82" t="n">
        <v>1007</v>
      </c>
      <c r="V27" s="82" t="n">
        <v>377</v>
      </c>
      <c r="W27" s="82" t="n">
        <v>92</v>
      </c>
      <c r="X27" s="82" t="n">
        <v>24</v>
      </c>
      <c r="Y27" s="82" t="n">
        <v>123</v>
      </c>
      <c r="Z27" s="82" t="n">
        <f>T27+U27+V27+W27+X27+Y27</f>
        <v>58408</v>
      </c>
      <c r="AA27" s="82" t="n">
        <v>2243</v>
      </c>
      <c r="AB27" s="56"/>
      <c r="AC27" s="56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</row>
    <row r="28">
      <c r="A28" s="78" t="n">
        <v>26</v>
      </c>
      <c r="B28" s="22" t="n">
        <v>173115</v>
      </c>
      <c r="C28" s="22" t="n">
        <v>57084</v>
      </c>
      <c r="D28" s="22" t="n">
        <v>83807</v>
      </c>
      <c r="E28" s="22" t="n">
        <v>25021</v>
      </c>
      <c r="F28" s="22" t="n">
        <v>148094</v>
      </c>
      <c r="G28" s="22" t="n">
        <v>54310</v>
      </c>
      <c r="H28" s="22" t="n">
        <v>3888</v>
      </c>
      <c r="I28" s="22" t="n">
        <v>502</v>
      </c>
      <c r="J28" s="17" t="n">
        <v>612</v>
      </c>
      <c r="K28" s="17" t="n">
        <v>179</v>
      </c>
      <c r="L28" s="17" t="n">
        <f>B28-G28</f>
        <v>118805</v>
      </c>
      <c r="M28" s="22" t="n">
        <v>163051</v>
      </c>
      <c r="N28" s="17" t="n">
        <v>1678</v>
      </c>
      <c r="O28" s="17" t="n">
        <v>693</v>
      </c>
      <c r="P28" s="17" t="n">
        <v>224</v>
      </c>
      <c r="Q28" s="17" t="n">
        <v>28</v>
      </c>
      <c r="R28" s="17" t="n">
        <v>692</v>
      </c>
      <c r="S28" s="17" t="n">
        <f>D28+N28+O28+P28+Q28+R28</f>
        <v>87122</v>
      </c>
      <c r="T28" s="17" t="n">
        <v>82812</v>
      </c>
      <c r="U28" s="17" t="n">
        <v>1593</v>
      </c>
      <c r="V28" s="17" t="n">
        <v>664</v>
      </c>
      <c r="W28" s="17" t="n">
        <v>216</v>
      </c>
      <c r="X28" s="17" t="n">
        <v>28</v>
      </c>
      <c r="Y28" s="17" t="n">
        <v>250</v>
      </c>
      <c r="Z28" s="17" t="n">
        <f>T28+U28+V28+W28+X28+Y28</f>
        <v>85563</v>
      </c>
      <c r="AA28" s="17" t="n">
        <v>3835</v>
      </c>
      <c r="AB28" s="56"/>
      <c r="AC28" s="56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</row>
    <row r="29">
      <c r="A29" s="78" t="n">
        <v>27</v>
      </c>
      <c r="B29" s="60" t="n">
        <v>168974</v>
      </c>
      <c r="C29" s="60" t="n">
        <v>66287</v>
      </c>
      <c r="D29" s="60" t="n">
        <v>85238</v>
      </c>
      <c r="E29" s="60" t="n">
        <v>7157</v>
      </c>
      <c r="F29" s="60" t="n">
        <v>161817</v>
      </c>
      <c r="G29" s="60" t="n">
        <v>64981</v>
      </c>
      <c r="H29" s="60" t="n">
        <v>4724</v>
      </c>
      <c r="I29" s="60" t="n">
        <v>588</v>
      </c>
      <c r="J29" s="82" t="n">
        <v>948</v>
      </c>
      <c r="K29" s="82" t="n">
        <v>69</v>
      </c>
      <c r="L29" s="82" t="n">
        <f>B29-G29</f>
        <v>103993</v>
      </c>
      <c r="M29" s="60" t="n">
        <v>160947</v>
      </c>
      <c r="N29" s="82" t="n">
        <v>1639</v>
      </c>
      <c r="O29" s="82" t="n">
        <v>703</v>
      </c>
      <c r="P29" s="82" t="n">
        <v>167</v>
      </c>
      <c r="Q29" s="82" t="n">
        <v>27</v>
      </c>
      <c r="R29" s="82" t="n">
        <v>451</v>
      </c>
      <c r="S29" s="82" t="n">
        <f>D29+N29+O29+P29+Q29+R29</f>
        <v>88225</v>
      </c>
      <c r="T29" s="82" t="n">
        <v>84482</v>
      </c>
      <c r="U29" s="82" t="n">
        <v>1551</v>
      </c>
      <c r="V29" s="82" t="n">
        <v>681</v>
      </c>
      <c r="W29" s="82" t="n">
        <v>164</v>
      </c>
      <c r="X29" s="82" t="n">
        <v>27</v>
      </c>
      <c r="Y29" s="82" t="n">
        <v>258</v>
      </c>
      <c r="Z29" s="82" t="n">
        <f>T29+U29+V29+W29+X29+Y29</f>
        <v>87163</v>
      </c>
      <c r="AA29" s="82" t="n">
        <v>4679</v>
      </c>
      <c r="AB29" s="56"/>
      <c r="AC29" s="56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</row>
    <row r="30">
      <c r="A30" s="78" t="n">
        <v>28</v>
      </c>
      <c r="B30" s="22" t="n">
        <v>171314</v>
      </c>
      <c r="C30" s="22" t="n">
        <v>115613</v>
      </c>
      <c r="D30" s="22" t="n">
        <v>31811</v>
      </c>
      <c r="E30" s="22" t="n">
        <v>12838</v>
      </c>
      <c r="F30" s="22" t="n">
        <v>158476</v>
      </c>
      <c r="G30" s="22" t="n">
        <v>113506</v>
      </c>
      <c r="H30" s="22" t="n">
        <v>6583</v>
      </c>
      <c r="I30" s="22" t="n">
        <v>961</v>
      </c>
      <c r="J30" s="17" t="n">
        <v>275</v>
      </c>
      <c r="K30" s="17" t="n">
        <v>102</v>
      </c>
      <c r="L30" s="17" t="n">
        <f>B30-G30</f>
        <v>57808</v>
      </c>
      <c r="M30" s="22" t="n">
        <v>161417</v>
      </c>
      <c r="N30" s="17" t="n">
        <v>1306</v>
      </c>
      <c r="O30" s="17" t="n">
        <v>315</v>
      </c>
      <c r="P30" s="17" t="n">
        <v>130</v>
      </c>
      <c r="Q30" s="17" t="n">
        <v>12</v>
      </c>
      <c r="R30" s="17" t="n">
        <v>411</v>
      </c>
      <c r="S30" s="17" t="n">
        <f>D30+N30+O30+P30+Q30+R30</f>
        <v>33985</v>
      </c>
      <c r="T30" s="17" t="n">
        <v>31401</v>
      </c>
      <c r="U30" s="17" t="n">
        <v>1240</v>
      </c>
      <c r="V30" s="17" t="n">
        <v>302</v>
      </c>
      <c r="W30" s="17" t="n">
        <v>125</v>
      </c>
      <c r="X30" s="17" t="n">
        <v>12</v>
      </c>
      <c r="Y30" s="17" t="n">
        <v>192</v>
      </c>
      <c r="Z30" s="17" t="n">
        <f>T30+U30+V30+W30+X30+Y30</f>
        <v>33272</v>
      </c>
      <c r="AA30" s="17" t="n">
        <v>6544</v>
      </c>
      <c r="AB30" s="56"/>
      <c r="AC30" s="56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</row>
    <row r="31">
      <c r="A31" s="78" t="n">
        <v>29</v>
      </c>
      <c r="B31" s="60" t="n">
        <v>169884</v>
      </c>
      <c r="C31" s="60" t="n">
        <v>117373</v>
      </c>
      <c r="D31" s="60" t="n">
        <v>32662</v>
      </c>
      <c r="E31" s="60" t="n">
        <v>9179</v>
      </c>
      <c r="F31" s="60" t="n">
        <v>160705</v>
      </c>
      <c r="G31" s="60" t="n">
        <v>115756</v>
      </c>
      <c r="H31" s="60" t="n">
        <v>5818</v>
      </c>
      <c r="I31" s="60" t="n">
        <v>855</v>
      </c>
      <c r="J31" s="82" t="n">
        <v>405</v>
      </c>
      <c r="K31" s="82" t="n">
        <v>93</v>
      </c>
      <c r="L31" s="82" t="n">
        <f>B31-G31</f>
        <v>54128</v>
      </c>
      <c r="M31" s="60" t="n">
        <v>160794</v>
      </c>
      <c r="N31" s="82" t="n">
        <v>1119</v>
      </c>
      <c r="O31" s="82" t="n">
        <v>337</v>
      </c>
      <c r="P31" s="82" t="n">
        <v>152</v>
      </c>
      <c r="Q31" s="82" t="n">
        <v>8</v>
      </c>
      <c r="R31" s="82" t="n">
        <v>348</v>
      </c>
      <c r="S31" s="82" t="n">
        <f>D31+N31+O31+P31+Q31+R31</f>
        <v>34626</v>
      </c>
      <c r="T31" s="82" t="n">
        <v>32253</v>
      </c>
      <c r="U31" s="82" t="n">
        <v>1065</v>
      </c>
      <c r="V31" s="82" t="n">
        <v>313</v>
      </c>
      <c r="W31" s="82" t="n">
        <v>149</v>
      </c>
      <c r="X31" s="82" t="n">
        <v>8</v>
      </c>
      <c r="Y31" s="82" t="n">
        <v>158</v>
      </c>
      <c r="Z31" s="82" t="n">
        <f>T31+U31+V31+W31+X31+Y31</f>
        <v>33946</v>
      </c>
      <c r="AA31" s="82" t="n">
        <v>5769</v>
      </c>
      <c r="AB31" s="56"/>
      <c r="AC31" s="56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</row>
    <row r="32">
      <c r="A32" s="78" t="n">
        <v>30</v>
      </c>
      <c r="B32" s="22" t="n">
        <v>163664</v>
      </c>
      <c r="C32" s="22" t="n">
        <v>112853</v>
      </c>
      <c r="D32" s="22" t="n">
        <v>18315</v>
      </c>
      <c r="E32" s="22" t="n">
        <v>9109</v>
      </c>
      <c r="F32" s="22" t="n">
        <v>154555</v>
      </c>
      <c r="G32" s="22" t="n">
        <v>111235</v>
      </c>
      <c r="H32" s="22" t="n">
        <v>18973</v>
      </c>
      <c r="I32" s="22" t="n">
        <v>1182</v>
      </c>
      <c r="J32" s="17" t="n">
        <v>292</v>
      </c>
      <c r="K32" s="17" t="n">
        <v>60</v>
      </c>
      <c r="L32" s="17" t="n">
        <f>B32-G32</f>
        <v>52429</v>
      </c>
      <c r="M32" s="22" t="n">
        <v>155142</v>
      </c>
      <c r="N32" s="17" t="n">
        <v>929</v>
      </c>
      <c r="O32" s="17" t="n">
        <v>125</v>
      </c>
      <c r="P32" s="17" t="n">
        <v>118</v>
      </c>
      <c r="Q32" s="17" t="n">
        <v>11</v>
      </c>
      <c r="R32" s="17" t="n">
        <v>233</v>
      </c>
      <c r="S32" s="17" t="n">
        <f>D32+N32+O32+P32+Q32+R32</f>
        <v>19731</v>
      </c>
      <c r="T32" s="17" t="n">
        <v>18086</v>
      </c>
      <c r="U32" s="17" t="n">
        <v>903</v>
      </c>
      <c r="V32" s="17" t="n">
        <v>109</v>
      </c>
      <c r="W32" s="17" t="n">
        <v>114</v>
      </c>
      <c r="X32" s="17" t="n">
        <v>11</v>
      </c>
      <c r="Y32" s="17" t="n">
        <v>108</v>
      </c>
      <c r="Z32" s="17" t="n">
        <f>T32+U32+V32+W32+X32+Y32</f>
        <v>19331</v>
      </c>
      <c r="AA32" s="17" t="n">
        <v>18934</v>
      </c>
      <c r="AB32" s="56"/>
      <c r="AC32" s="56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</row>
    <row r="33">
      <c r="A33" s="78" t="n">
        <v>31</v>
      </c>
      <c r="B33" s="60" t="n">
        <v>176173</v>
      </c>
      <c r="C33" s="60" t="n">
        <v>128997</v>
      </c>
      <c r="D33" s="60" t="n">
        <v>22251</v>
      </c>
      <c r="E33" s="60" t="n">
        <v>9431</v>
      </c>
      <c r="F33" s="60" t="n">
        <v>166742</v>
      </c>
      <c r="G33" s="60" t="n">
        <v>127043</v>
      </c>
      <c r="H33" s="60" t="n">
        <v>10818</v>
      </c>
      <c r="I33" s="60" t="n">
        <v>1023</v>
      </c>
      <c r="J33" s="82" t="n">
        <v>260</v>
      </c>
      <c r="K33" s="82" t="n">
        <v>61</v>
      </c>
      <c r="L33" s="82" t="n">
        <f>B33-G33</f>
        <v>49130</v>
      </c>
      <c r="M33" s="60" t="n">
        <v>166958</v>
      </c>
      <c r="N33" s="82" t="n">
        <v>1267</v>
      </c>
      <c r="O33" s="82" t="n">
        <v>181</v>
      </c>
      <c r="P33" s="82" t="n">
        <v>61</v>
      </c>
      <c r="Q33" s="82" t="n">
        <v>9</v>
      </c>
      <c r="R33" s="82" t="n">
        <v>177</v>
      </c>
      <c r="S33" s="82" t="n">
        <f>D33+N33+O33+P33+Q33+R33</f>
        <v>23946</v>
      </c>
      <c r="T33" s="82" t="n">
        <v>22019</v>
      </c>
      <c r="U33" s="82" t="n">
        <v>1217</v>
      </c>
      <c r="V33" s="82" t="n">
        <v>180</v>
      </c>
      <c r="W33" s="82" t="n">
        <v>57</v>
      </c>
      <c r="X33" s="82" t="n">
        <v>7</v>
      </c>
      <c r="Y33" s="82" t="n">
        <v>93</v>
      </c>
      <c r="Z33" s="82" t="n">
        <f>T33+U33+V33+W33+X33+Y33</f>
        <v>23573</v>
      </c>
      <c r="AA33" s="82" t="n">
        <v>10769</v>
      </c>
      <c r="AB33" s="56"/>
      <c r="AC33" s="56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</row>
    <row r="34">
      <c r="A34" s="78" t="n">
        <v>32</v>
      </c>
      <c r="B34" s="22" t="n">
        <v>179504</v>
      </c>
      <c r="C34" s="22" t="n">
        <v>115338</v>
      </c>
      <c r="D34" s="22" t="n">
        <v>54241</v>
      </c>
      <c r="E34" s="22" t="n">
        <v>4701</v>
      </c>
      <c r="F34" s="22" t="n">
        <v>174803</v>
      </c>
      <c r="G34" s="22" t="n">
        <v>114395</v>
      </c>
      <c r="H34" s="22" t="n">
        <v>1147</v>
      </c>
      <c r="I34" s="22" t="n">
        <v>561</v>
      </c>
      <c r="J34" s="17" t="n">
        <v>444</v>
      </c>
      <c r="K34" s="17" t="n">
        <v>39</v>
      </c>
      <c r="L34" s="17" t="n">
        <f>B34-G34</f>
        <v>65109</v>
      </c>
      <c r="M34" s="22" t="n">
        <v>174029</v>
      </c>
      <c r="N34" s="17" t="n">
        <v>1131</v>
      </c>
      <c r="O34" s="17" t="n">
        <v>348</v>
      </c>
      <c r="P34" s="17" t="n">
        <v>39</v>
      </c>
      <c r="Q34" s="17" t="n">
        <v>1</v>
      </c>
      <c r="R34" s="17" t="n">
        <v>170</v>
      </c>
      <c r="S34" s="17" t="n">
        <f>D34+N34+O34+P34+Q34+R34</f>
        <v>55930</v>
      </c>
      <c r="T34" s="17" t="n">
        <v>53954</v>
      </c>
      <c r="U34" s="17" t="n">
        <v>1107</v>
      </c>
      <c r="V34" s="17" t="n">
        <v>336</v>
      </c>
      <c r="W34" s="17" t="n">
        <v>36</v>
      </c>
      <c r="X34" s="17" t="n">
        <v>1</v>
      </c>
      <c r="Y34" s="17" t="n">
        <v>108</v>
      </c>
      <c r="Z34" s="17" t="n">
        <f>T34+U34+V34+W34+X34+Y34</f>
        <v>55542</v>
      </c>
      <c r="AA34" s="17" t="n">
        <v>1138</v>
      </c>
      <c r="AB34" s="56"/>
      <c r="AC34" s="56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</row>
    <row r="35">
      <c r="A35" s="78" t="n">
        <v>33</v>
      </c>
      <c r="B35" s="60" t="n">
        <v>174880</v>
      </c>
      <c r="C35" s="60" t="n">
        <v>148105</v>
      </c>
      <c r="D35" s="60" t="n">
        <v>6843</v>
      </c>
      <c r="E35" s="60" t="n">
        <v>14225</v>
      </c>
      <c r="F35" s="60" t="n">
        <v>160655</v>
      </c>
      <c r="G35" s="60" t="n">
        <v>145754</v>
      </c>
      <c r="H35" s="60" t="n">
        <v>2435</v>
      </c>
      <c r="I35" s="60" t="n">
        <v>875</v>
      </c>
      <c r="J35" s="82" t="n">
        <v>310</v>
      </c>
      <c r="K35" s="82" t="n">
        <v>72</v>
      </c>
      <c r="L35" s="82" t="n">
        <f>B35-G35</f>
        <v>29126</v>
      </c>
      <c r="M35" s="60" t="n">
        <v>165683</v>
      </c>
      <c r="N35" s="82" t="n">
        <v>906</v>
      </c>
      <c r="O35" s="82" t="n">
        <v>62</v>
      </c>
      <c r="P35" s="82" t="n">
        <v>32</v>
      </c>
      <c r="Q35" s="82" t="n">
        <v>1</v>
      </c>
      <c r="R35" s="82" t="n">
        <v>134</v>
      </c>
      <c r="S35" s="82" t="n">
        <f>D35+N35+O35+P35+Q35+R35</f>
        <v>7978</v>
      </c>
      <c r="T35" s="82" t="n">
        <v>6662</v>
      </c>
      <c r="U35" s="82" t="n">
        <v>873</v>
      </c>
      <c r="V35" s="82" t="n">
        <v>57</v>
      </c>
      <c r="W35" s="82" t="n">
        <v>29</v>
      </c>
      <c r="X35" s="82" t="n">
        <v>1</v>
      </c>
      <c r="Y35" s="82" t="n">
        <v>40</v>
      </c>
      <c r="Z35" s="82" t="n">
        <f>T35+U35+V35+W35+X35+Y35</f>
        <v>7662</v>
      </c>
      <c r="AA35" s="82" t="n">
        <v>2402</v>
      </c>
      <c r="AB35" s="56"/>
      <c r="AC35" s="56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</row>
    <row r="36">
      <c r="A36" s="78" t="n">
        <v>34</v>
      </c>
      <c r="B36" s="22" t="n">
        <v>179887</v>
      </c>
      <c r="C36" s="22" t="n">
        <v>148313</v>
      </c>
      <c r="D36" s="22" t="n">
        <v>11305</v>
      </c>
      <c r="E36" s="22" t="n">
        <v>14548</v>
      </c>
      <c r="F36" s="22" t="n">
        <v>165339</v>
      </c>
      <c r="G36" s="22" t="n">
        <v>145256</v>
      </c>
      <c r="H36" s="22" t="n">
        <v>3205</v>
      </c>
      <c r="I36" s="22" t="n">
        <v>771</v>
      </c>
      <c r="J36" s="17" t="n">
        <v>281</v>
      </c>
      <c r="K36" s="17" t="n">
        <v>77</v>
      </c>
      <c r="L36" s="17" t="n">
        <f>B36-G36</f>
        <v>34631</v>
      </c>
      <c r="M36" s="22" t="n">
        <v>170550</v>
      </c>
      <c r="N36" s="17" t="n">
        <v>1072</v>
      </c>
      <c r="O36" s="17" t="n">
        <v>90</v>
      </c>
      <c r="P36" s="17" t="n">
        <v>54</v>
      </c>
      <c r="Q36" s="17" t="n">
        <v>6</v>
      </c>
      <c r="R36" s="17" t="n">
        <v>241</v>
      </c>
      <c r="S36" s="17" t="n">
        <f>D36+N36+O36+P36+Q36+R36</f>
        <v>12768</v>
      </c>
      <c r="T36" s="17" t="n">
        <v>10946</v>
      </c>
      <c r="U36" s="17" t="n">
        <v>1025</v>
      </c>
      <c r="V36" s="17" t="n">
        <v>89</v>
      </c>
      <c r="W36" s="17" t="n">
        <v>53</v>
      </c>
      <c r="X36" s="17" t="n">
        <v>6</v>
      </c>
      <c r="Y36" s="17" t="n">
        <v>41</v>
      </c>
      <c r="Z36" s="17" t="n">
        <f>T36+U36+V36+W36+X36+Y36</f>
        <v>12160</v>
      </c>
      <c r="AA36" s="17" t="n">
        <v>3165</v>
      </c>
      <c r="AB36" s="56"/>
      <c r="AC36" s="56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</row>
    <row r="37">
      <c r="A37" s="78" t="n">
        <v>35</v>
      </c>
      <c r="B37" s="60" t="n">
        <v>172597</v>
      </c>
      <c r="C37" s="60" t="n">
        <v>133711</v>
      </c>
      <c r="D37" s="60" t="n">
        <v>25432</v>
      </c>
      <c r="E37" s="60" t="n">
        <v>5210</v>
      </c>
      <c r="F37" s="60" t="n">
        <v>167387</v>
      </c>
      <c r="G37" s="60" t="n">
        <v>132470</v>
      </c>
      <c r="H37" s="60" t="n">
        <v>2733</v>
      </c>
      <c r="I37" s="60" t="n">
        <v>755</v>
      </c>
      <c r="J37" s="82" t="n">
        <v>567</v>
      </c>
      <c r="K37" s="82" t="n">
        <v>102</v>
      </c>
      <c r="L37" s="82" t="n">
        <f>B37-G37</f>
        <v>40127</v>
      </c>
      <c r="M37" s="60" t="n">
        <v>165611</v>
      </c>
      <c r="N37" s="82" t="n">
        <v>1148</v>
      </c>
      <c r="O37" s="82" t="n">
        <v>279</v>
      </c>
      <c r="P37" s="82" t="n">
        <v>52</v>
      </c>
      <c r="Q37" s="82" t="n">
        <v>13</v>
      </c>
      <c r="R37" s="82" t="n">
        <v>145</v>
      </c>
      <c r="S37" s="82" t="n">
        <f>D37+N37+O37+P37+Q37+R37</f>
        <v>27069</v>
      </c>
      <c r="T37" s="82" t="n">
        <v>25224</v>
      </c>
      <c r="U37" s="82" t="n">
        <v>1100</v>
      </c>
      <c r="V37" s="82" t="n">
        <v>264</v>
      </c>
      <c r="W37" s="82" t="n">
        <v>47</v>
      </c>
      <c r="X37" s="82" t="n">
        <v>13</v>
      </c>
      <c r="Y37" s="82" t="n">
        <v>85</v>
      </c>
      <c r="Z37" s="82" t="n">
        <f>T37+U37+V37+W37+X37+Y37</f>
        <v>26733</v>
      </c>
      <c r="AA37" s="82" t="n">
        <v>2709</v>
      </c>
      <c r="AB37" s="56"/>
      <c r="AC37" s="56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</row>
    <row r="38">
      <c r="A38" s="78" t="n">
        <v>36</v>
      </c>
      <c r="B38" s="22" t="n">
        <v>178495</v>
      </c>
      <c r="C38" s="22" t="n">
        <v>124149</v>
      </c>
      <c r="D38" s="22" t="n">
        <v>43680</v>
      </c>
      <c r="E38" s="22" t="n">
        <v>6175</v>
      </c>
      <c r="F38" s="22" t="n">
        <v>172320</v>
      </c>
      <c r="G38" s="22" t="n">
        <v>122867</v>
      </c>
      <c r="H38" s="22" t="n">
        <v>1184</v>
      </c>
      <c r="I38" s="22" t="n">
        <v>608</v>
      </c>
      <c r="J38" s="17" t="n">
        <v>303</v>
      </c>
      <c r="K38" s="17" t="n">
        <v>50</v>
      </c>
      <c r="L38" s="17" t="n">
        <f>B38-G38</f>
        <v>55628</v>
      </c>
      <c r="M38" s="22" t="n">
        <v>172838</v>
      </c>
      <c r="N38" s="17" t="n">
        <v>1056</v>
      </c>
      <c r="O38" s="17" t="n">
        <v>237</v>
      </c>
      <c r="P38" s="17" t="n">
        <v>24</v>
      </c>
      <c r="Q38" s="17" t="n">
        <v>0</v>
      </c>
      <c r="R38" s="17" t="n">
        <v>152</v>
      </c>
      <c r="S38" s="17" t="n">
        <f>D38+N38+O38+P38+Q38+R38</f>
        <v>45149</v>
      </c>
      <c r="T38" s="17" t="n">
        <v>43431</v>
      </c>
      <c r="U38" s="17" t="n">
        <v>1029</v>
      </c>
      <c r="V38" s="17" t="n">
        <v>220</v>
      </c>
      <c r="W38" s="17" t="n">
        <v>22</v>
      </c>
      <c r="X38" s="17" t="n">
        <v>0</v>
      </c>
      <c r="Y38" s="17" t="n">
        <v>76</v>
      </c>
      <c r="Z38" s="17" t="n">
        <f>T38+U38+V38+W38+X38+Y38</f>
        <v>44778</v>
      </c>
      <c r="AA38" s="17" t="n">
        <v>1169</v>
      </c>
      <c r="AB38" s="56"/>
      <c r="AC38" s="56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</row>
    <row r="39">
      <c r="A39" s="78" t="n">
        <v>37</v>
      </c>
      <c r="B39" s="60" t="n">
        <v>169281</v>
      </c>
      <c r="C39" s="60" t="n">
        <v>125236</v>
      </c>
      <c r="D39" s="60" t="n">
        <v>26032</v>
      </c>
      <c r="E39" s="60" t="n">
        <v>8173</v>
      </c>
      <c r="F39" s="60" t="n">
        <v>161108</v>
      </c>
      <c r="G39" s="60" t="n">
        <v>123719</v>
      </c>
      <c r="H39" s="60" t="n">
        <v>4888</v>
      </c>
      <c r="I39" s="60" t="n">
        <v>816</v>
      </c>
      <c r="J39" s="82" t="n">
        <v>332</v>
      </c>
      <c r="K39" s="82" t="n">
        <v>59</v>
      </c>
      <c r="L39" s="82" t="n">
        <f>B39-G39</f>
        <v>45562</v>
      </c>
      <c r="M39" s="60" t="n">
        <v>161076</v>
      </c>
      <c r="N39" s="82" t="n">
        <v>1442</v>
      </c>
      <c r="O39" s="82" t="n">
        <v>227</v>
      </c>
      <c r="P39" s="82" t="n">
        <v>56</v>
      </c>
      <c r="Q39" s="82" t="n">
        <v>13</v>
      </c>
      <c r="R39" s="82" t="n">
        <v>251</v>
      </c>
      <c r="S39" s="82" t="n">
        <f>D39+N39+O39+P39+Q39+R39</f>
        <v>28021</v>
      </c>
      <c r="T39" s="82" t="n">
        <v>25740</v>
      </c>
      <c r="U39" s="82" t="n">
        <v>1411</v>
      </c>
      <c r="V39" s="82" t="n">
        <v>218</v>
      </c>
      <c r="W39" s="82" t="n">
        <v>50</v>
      </c>
      <c r="X39" s="82" t="n">
        <v>13</v>
      </c>
      <c r="Y39" s="82" t="n">
        <v>128</v>
      </c>
      <c r="Z39" s="82" t="n">
        <f>T39+U39+V39+W39+X39+Y39</f>
        <v>27560</v>
      </c>
      <c r="AA39" s="82" t="n">
        <v>4852</v>
      </c>
      <c r="AB39" s="56"/>
      <c r="AC39" s="56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</row>
    <row r="40">
      <c r="A40" s="78" t="n">
        <v>38</v>
      </c>
      <c r="B40" s="22" t="n">
        <v>182188</v>
      </c>
      <c r="C40" s="22" t="n">
        <v>156100</v>
      </c>
      <c r="D40" s="22" t="n">
        <v>7891</v>
      </c>
      <c r="E40" s="22" t="n">
        <v>5422</v>
      </c>
      <c r="F40" s="22" t="n">
        <v>176766</v>
      </c>
      <c r="G40" s="22" t="n">
        <v>154280</v>
      </c>
      <c r="H40" s="22" t="n">
        <v>8194</v>
      </c>
      <c r="I40" s="22" t="n">
        <v>838</v>
      </c>
      <c r="J40" s="17" t="n">
        <v>272</v>
      </c>
      <c r="K40" s="17" t="n">
        <v>68</v>
      </c>
      <c r="L40" s="17" t="n">
        <f>B40-G40</f>
        <v>27908</v>
      </c>
      <c r="M40" s="22" t="n">
        <v>174815</v>
      </c>
      <c r="N40" s="17" t="n">
        <v>921</v>
      </c>
      <c r="O40" s="17" t="n">
        <v>70</v>
      </c>
      <c r="P40" s="17" t="n">
        <v>41</v>
      </c>
      <c r="Q40" s="17" t="n">
        <v>3</v>
      </c>
      <c r="R40" s="17" t="n">
        <v>81</v>
      </c>
      <c r="S40" s="17" t="n">
        <f>D40+N40+O40+P40+Q40+R40</f>
        <v>9007</v>
      </c>
      <c r="T40" s="17" t="n">
        <v>7750</v>
      </c>
      <c r="U40" s="17" t="n">
        <v>898</v>
      </c>
      <c r="V40" s="17" t="n">
        <v>64</v>
      </c>
      <c r="W40" s="17" t="n">
        <v>41</v>
      </c>
      <c r="X40" s="17" t="n">
        <v>3</v>
      </c>
      <c r="Y40" s="17" t="n">
        <v>39</v>
      </c>
      <c r="Z40" s="17" t="n">
        <f>T40+U40+V40+W40+X40+Y40</f>
        <v>8795</v>
      </c>
      <c r="AA40" s="17" t="n">
        <v>8151</v>
      </c>
      <c r="AB40" s="56"/>
      <c r="AC40" s="56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</row>
    <row r="41">
      <c r="A41" s="78" t="n">
        <v>39</v>
      </c>
      <c r="B41" s="60" t="n">
        <v>181436</v>
      </c>
      <c r="C41" s="60" t="n">
        <v>167183</v>
      </c>
      <c r="D41" s="60" t="n">
        <v>5484</v>
      </c>
      <c r="E41" s="60" t="n">
        <v>3786</v>
      </c>
      <c r="F41" s="60" t="n">
        <v>177650</v>
      </c>
      <c r="G41" s="60" t="n">
        <v>166238</v>
      </c>
      <c r="H41" s="60" t="n">
        <v>714</v>
      </c>
      <c r="I41" s="60" t="n">
        <v>805</v>
      </c>
      <c r="J41" s="82" t="n">
        <v>262</v>
      </c>
      <c r="K41" s="82" t="n">
        <v>30</v>
      </c>
      <c r="L41" s="82" t="n">
        <f>B41-G41</f>
        <v>15198</v>
      </c>
      <c r="M41" s="60" t="n">
        <v>175697</v>
      </c>
      <c r="N41" s="82" t="n">
        <v>675</v>
      </c>
      <c r="O41" s="82" t="n">
        <v>34</v>
      </c>
      <c r="P41" s="82" t="n">
        <v>9</v>
      </c>
      <c r="Q41" s="82" t="n">
        <v>14</v>
      </c>
      <c r="R41" s="82" t="n">
        <v>53</v>
      </c>
      <c r="S41" s="82" t="n">
        <f>D41+N41+O41+P41+Q41+R41</f>
        <v>6269</v>
      </c>
      <c r="T41" s="82" t="n">
        <v>5429</v>
      </c>
      <c r="U41" s="82" t="n">
        <v>653</v>
      </c>
      <c r="V41" s="82" t="n">
        <v>34</v>
      </c>
      <c r="W41" s="82" t="n">
        <v>7</v>
      </c>
      <c r="X41" s="82" t="n">
        <v>10</v>
      </c>
      <c r="Y41" s="82" t="n">
        <v>27</v>
      </c>
      <c r="Z41" s="82" t="n">
        <f>T41+U41+V41+W41+X41+Y41</f>
        <v>6160</v>
      </c>
      <c r="AA41" s="82" t="n">
        <v>700</v>
      </c>
      <c r="AB41" s="56"/>
      <c r="AC41" s="56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</row>
    <row r="42">
      <c r="A42" s="78" t="n">
        <v>40</v>
      </c>
      <c r="B42" s="60" t="n">
        <v>174280</v>
      </c>
      <c r="C42" s="60" t="n">
        <v>163238</v>
      </c>
      <c r="D42" s="60" t="n">
        <v>4852</v>
      </c>
      <c r="E42" s="60" t="n">
        <v>2108</v>
      </c>
      <c r="F42" s="60" t="n">
        <v>172172</v>
      </c>
      <c r="G42" s="60" t="n">
        <v>162308</v>
      </c>
      <c r="H42" s="60" t="n">
        <v>667</v>
      </c>
      <c r="I42" s="60" t="n">
        <v>688</v>
      </c>
      <c r="J42" s="82" t="n">
        <v>303</v>
      </c>
      <c r="K42" s="82" t="n">
        <v>27</v>
      </c>
      <c r="L42" s="82" t="n">
        <f>B42-G42</f>
        <v>11972</v>
      </c>
      <c r="M42" s="60" t="n">
        <v>169769</v>
      </c>
      <c r="N42" s="82" t="n">
        <v>421</v>
      </c>
      <c r="O42" s="82" t="n">
        <v>57</v>
      </c>
      <c r="P42" s="82" t="n">
        <v>13</v>
      </c>
      <c r="Q42" s="82" t="n">
        <v>7</v>
      </c>
      <c r="R42" s="82" t="n">
        <v>23</v>
      </c>
      <c r="S42" s="82" t="n">
        <f>D42+N42+O42+P42+Q42+R42</f>
        <v>5373</v>
      </c>
      <c r="T42" s="82" t="n">
        <v>4771</v>
      </c>
      <c r="U42" s="82" t="n">
        <v>408</v>
      </c>
      <c r="V42" s="82" t="n">
        <v>44</v>
      </c>
      <c r="W42" s="82" t="n">
        <v>9</v>
      </c>
      <c r="X42" s="82" t="n">
        <v>7</v>
      </c>
      <c r="Y42" s="82" t="n">
        <v>15</v>
      </c>
      <c r="Z42" s="82" t="n">
        <f>T42+U42+V42+W42+X42+Y42</f>
        <v>5254</v>
      </c>
      <c r="AA42" s="82" t="n">
        <v>650</v>
      </c>
      <c r="AB42" s="56"/>
      <c r="AC42" s="56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</row>
    <row r="1046189" ht="12.6" customHeight="true"/>
    <row r="1046190" ht="12.6" customHeight="true"/>
    <row r="1046191" ht="12.6" customHeight="true"/>
    <row r="1046192" ht="12.6" customHeight="true"/>
    <row r="1046193" ht="12.6" customHeight="true"/>
    <row r="1046194" ht="12.6" customHeight="true"/>
    <row r="1046195" ht="12.6" customHeight="true"/>
    <row r="1046196" ht="12.6" customHeight="true"/>
    <row r="1046197" ht="12.6" customHeight="true"/>
    <row r="1046198" ht="12.6" customHeight="true"/>
    <row r="1046199" ht="12.6" customHeight="true"/>
    <row r="1046200" ht="12.6" customHeight="true"/>
    <row r="1046201" ht="12.6" customHeight="true"/>
    <row r="1046202" ht="12.6" customHeight="true"/>
    <row r="1046203" ht="12.6" customHeight="true"/>
    <row r="1046204" ht="12.6" customHeight="true"/>
    <row r="1046205" ht="12.6" customHeight="true"/>
    <row r="1046206" ht="12.6" customHeight="true"/>
    <row r="1046207" ht="12.6" customHeight="true"/>
    <row r="1046208" ht="12.6" customHeight="true"/>
    <row r="1046209" ht="12.6" customHeight="true"/>
    <row r="1046210" ht="12.6" customHeight="true"/>
    <row r="1046211" ht="12.6" customHeight="true"/>
    <row r="1046212" ht="12.6" customHeight="true"/>
    <row r="1046213" ht="12.6" customHeight="true"/>
    <row r="1046214" ht="12.6" customHeight="true"/>
    <row r="1046215" ht="12.6" customHeight="true"/>
    <row r="1046216" ht="12.6" customHeight="true"/>
    <row r="1046217" ht="12.6" customHeight="true"/>
    <row r="1046218" ht="12.6" customHeight="true"/>
    <row r="1046219" ht="12.6" customHeight="true"/>
    <row r="1046220" ht="12.6" customHeight="true"/>
    <row r="1046221" ht="12.6" customHeight="true"/>
    <row r="1046222" ht="12.6" customHeight="true"/>
    <row r="1046223" ht="12.6" customHeight="true"/>
    <row r="1046224" ht="12.6" customHeight="true"/>
    <row r="1046225" ht="12.6" customHeight="true"/>
    <row r="1046226" ht="12.6" customHeight="true"/>
    <row r="1046227" ht="12.6" customHeight="true"/>
    <row r="1046228" ht="12.6" customHeight="true"/>
    <row r="1046229" ht="12.6" customHeight="true"/>
    <row r="1046230" ht="12.6" customHeight="true"/>
    <row r="1046231" ht="12.6" customHeight="true"/>
    <row r="1046232" ht="12.6" customHeight="true"/>
    <row r="1046233" ht="12.6" customHeight="true"/>
    <row r="1046234" ht="12.6" customHeight="true"/>
    <row r="1046235" ht="12.6" customHeight="true"/>
    <row r="1046236" ht="12.6" customHeight="true"/>
    <row r="1046237" ht="12.6" customHeight="true"/>
    <row r="1046238" ht="12.6" customHeight="true"/>
    <row r="1046239" ht="12.6" customHeight="true"/>
    <row r="1046240" ht="12.6" customHeight="true"/>
    <row r="1046241" ht="12.6" customHeight="true"/>
    <row r="1046242" ht="12.6" customHeight="true"/>
    <row r="1046243" ht="12.6" customHeight="true"/>
    <row r="1046244" ht="12.6" customHeight="true"/>
    <row r="1046245" ht="12.6" customHeight="true"/>
    <row r="1046246" ht="12.6" customHeight="true"/>
    <row r="1046247" ht="12.6" customHeight="true"/>
    <row r="1046248" ht="12.6" customHeight="true"/>
    <row r="1046249" ht="12.6" customHeight="true"/>
    <row r="1046250" ht="12.6" customHeight="true"/>
    <row r="1046251" ht="12.6" customHeight="true"/>
    <row r="1046252" ht="12.6" customHeight="true"/>
    <row r="1046253" ht="12.6" customHeight="true"/>
    <row r="1046254" ht="12.6" customHeight="true"/>
    <row r="1046255" ht="12.6" customHeight="true"/>
    <row r="1046256" ht="12.6" customHeight="true"/>
    <row r="1046257" ht="12.6" customHeight="true"/>
    <row r="1046258" ht="12.6" customHeight="true"/>
    <row r="1046259" ht="12.6" customHeight="true"/>
    <row r="1046260" ht="12.6" customHeight="true"/>
    <row r="1046261" ht="12.6" customHeight="true"/>
    <row r="1046262" ht="12.6" customHeight="true"/>
    <row r="1046263" ht="12.6" customHeight="true"/>
    <row r="1046264" ht="12.6" customHeight="true"/>
    <row r="1046265" ht="12.6" customHeight="true"/>
    <row r="1046266" ht="12.6" customHeight="true"/>
    <row r="1046267" ht="12.6" customHeight="true"/>
    <row r="1046268" ht="12.6" customHeight="true"/>
    <row r="1046269" ht="12.6" customHeight="true"/>
    <row r="1046270" ht="12.6" customHeight="true"/>
    <row r="1046271" ht="12.6" customHeight="true"/>
    <row r="1046272" ht="12.6" customHeight="true"/>
    <row r="1046273" ht="12.6" customHeight="true"/>
    <row r="1046274" ht="12.6" customHeight="true"/>
    <row r="1046275" ht="12.6" customHeight="true"/>
    <row r="1046276" ht="12.6" customHeight="true"/>
    <row r="1046277" ht="12.6" customHeight="true"/>
    <row r="1046278" ht="12.6" customHeight="true"/>
    <row r="1046279" ht="12.6" customHeight="true"/>
    <row r="1046280" ht="12.6" customHeight="true"/>
    <row r="1046281" ht="12.6" customHeight="true"/>
    <row r="1046282" ht="12.6" customHeight="true"/>
    <row r="1046283" ht="12.6" customHeight="true"/>
    <row r="1046284" ht="12.6" customHeight="true"/>
    <row r="1046285" ht="12.6" customHeight="true"/>
    <row r="1046286" ht="12.6" customHeight="true"/>
    <row r="1046287" ht="12.6" customHeight="true"/>
    <row r="1046288" ht="12.6" customHeight="true"/>
    <row r="1046289" ht="12.6" customHeight="true"/>
    <row r="1046290" ht="12.6" customHeight="true"/>
    <row r="1046291" ht="12.6" customHeight="true"/>
    <row r="1046292" ht="12.6" customHeight="true"/>
    <row r="1046293" ht="12.6" customHeight="true"/>
    <row r="1046294" ht="12.6" customHeight="true"/>
    <row r="1046295" ht="12.6" customHeight="true"/>
    <row r="1046296" ht="12.6" customHeight="true"/>
    <row r="1046297" ht="12.6" customHeight="true"/>
    <row r="1046298" ht="12.6" customHeight="true"/>
    <row r="1046299" ht="12.6" customHeight="true"/>
    <row r="1046300" ht="12.6" customHeight="true"/>
    <row r="1046301" ht="12.6" customHeight="true"/>
    <row r="1046302" ht="12.6" customHeight="true"/>
    <row r="1046303" ht="12.6" customHeight="true"/>
    <row r="1046304" ht="12.6" customHeight="true"/>
    <row r="1046305" ht="12.6" customHeight="true"/>
    <row r="1046306" ht="12.6" customHeight="true"/>
    <row r="1046307" ht="12.6" customHeight="true"/>
    <row r="1046308" ht="12.6" customHeight="true"/>
    <row r="1046309" ht="12.6" customHeight="true"/>
    <row r="1046310" ht="12.6" customHeight="true"/>
    <row r="1046311" ht="12.6" customHeight="true"/>
    <row r="1046312" ht="12.6" customHeight="true"/>
    <row r="1046313" ht="12.6" customHeight="true"/>
    <row r="1046314" ht="12.6" customHeight="true"/>
    <row r="1046315" ht="12.6" customHeight="true"/>
    <row r="1046316" ht="12.6" customHeight="true"/>
    <row r="1046317" ht="12.6" customHeight="true"/>
    <row r="1046318" ht="12.6" customHeight="true"/>
    <row r="1046319" ht="12.6" customHeight="true"/>
    <row r="1046320" ht="12.6" customHeight="true"/>
    <row r="1046321" ht="12.6" customHeight="true"/>
    <row r="1046322" ht="12.6" customHeight="true"/>
    <row r="1046323" ht="12.6" customHeight="true"/>
    <row r="1046324" ht="12.6" customHeight="true"/>
    <row r="1046325" ht="12.6" customHeight="true"/>
    <row r="1046326" ht="12.6" customHeight="true"/>
    <row r="1046327" ht="12.6" customHeight="true"/>
    <row r="1046328" ht="12.6" customHeight="true"/>
    <row r="1046329" ht="12.6" customHeight="true"/>
    <row r="1046330" ht="12.6" customHeight="true"/>
    <row r="1046331" ht="12.6" customHeight="true"/>
    <row r="1046332" ht="12.6" customHeight="true"/>
    <row r="1046333" ht="12.6" customHeight="true"/>
    <row r="1046334" ht="12.6" customHeight="true"/>
    <row r="1046335" ht="12.6" customHeight="true"/>
    <row r="1046336" ht="12.6" customHeight="true"/>
    <row r="1046337" ht="12.6" customHeight="true"/>
    <row r="1046338" ht="12.6" customHeight="true"/>
    <row r="1046339" ht="12.6" customHeight="true"/>
    <row r="1046340" ht="12.6" customHeight="true"/>
    <row r="1046341" ht="12.6" customHeight="true"/>
    <row r="1046342" ht="12.6" customHeight="true"/>
    <row r="1046343" ht="12.6" customHeight="true"/>
    <row r="1046344" ht="12.6" customHeight="true"/>
    <row r="1046345" ht="12.6" customHeight="true"/>
    <row r="1046346" ht="12.6" customHeight="true"/>
    <row r="1046347" ht="12.6" customHeight="true"/>
    <row r="1046348" ht="12.6" customHeight="true"/>
    <row r="1046349" ht="12.6" customHeight="true"/>
    <row r="1046350" ht="12.6" customHeight="true"/>
    <row r="1046351" ht="12.6" customHeight="true"/>
    <row r="1046352" ht="12.6" customHeight="true"/>
    <row r="1046353" ht="12.6" customHeight="true"/>
    <row r="1046354" ht="12.6" customHeight="true"/>
    <row r="1046355" ht="12.6" customHeight="true"/>
    <row r="1046356" ht="12.6" customHeight="true"/>
    <row r="1046357" ht="12.6" customHeight="true"/>
    <row r="1046358" ht="12.6" customHeight="true"/>
    <row r="1046359" ht="12.6" customHeight="true"/>
    <row r="1046360" ht="12.6" customHeight="true"/>
    <row r="1046361" ht="12.6" customHeight="true"/>
    <row r="1046362" ht="12.6" customHeight="true"/>
    <row r="1046363" ht="12.6" customHeight="true"/>
    <row r="1046364" ht="12.6" customHeight="true"/>
    <row r="1046365" ht="12.6" customHeight="true"/>
    <row r="1046366" ht="12.6" customHeight="true"/>
    <row r="1046367" ht="12.6" customHeight="true"/>
    <row r="1046368" ht="12.6" customHeight="true"/>
    <row r="1046369" ht="12.6" customHeight="true"/>
    <row r="1046370" ht="12.6" customHeight="true"/>
    <row r="1046371" ht="12.6" customHeight="true"/>
    <row r="1046372" ht="12.6" customHeight="true"/>
    <row r="1046373" ht="12.6" customHeight="true"/>
    <row r="1046374" ht="12.6" customHeight="true"/>
    <row r="1046375" ht="12.6" customHeight="true"/>
    <row r="1046376" ht="12.6" customHeight="true"/>
    <row r="1046377" ht="12.6" customHeight="true"/>
    <row r="1046378" ht="12.6" customHeight="true"/>
    <row r="1046379" ht="12.6" customHeight="true"/>
    <row r="1046380" ht="12.6" customHeight="true"/>
    <row r="1046381" ht="12.6" customHeight="true"/>
    <row r="1046382" ht="12.6" customHeight="true"/>
    <row r="1046383" ht="12.6" customHeight="true"/>
    <row r="1046384" ht="12.6" customHeight="true"/>
    <row r="1046385" ht="12.6" customHeight="true"/>
    <row r="1046386" ht="12.6" customHeight="true"/>
    <row r="1046387" ht="12.6" customHeight="true"/>
    <row r="1046388" ht="12.6" customHeight="true"/>
    <row r="1046389" ht="12.6" customHeight="true"/>
    <row r="1046390" ht="12.6" customHeight="true"/>
    <row r="1046391" ht="12.6" customHeight="true"/>
    <row r="1046392" ht="12.6" customHeight="true"/>
    <row r="1046393" ht="12.6" customHeight="true"/>
    <row r="1046394" ht="12.6" customHeight="true"/>
    <row r="1046395" ht="12.6" customHeight="true"/>
    <row r="1046396" ht="12.6" customHeight="true"/>
    <row r="1046397" ht="12.6" customHeight="true"/>
    <row r="1046398" ht="12.6" customHeight="true"/>
    <row r="1046399" ht="12.6" customHeight="true"/>
    <row r="1046400" ht="12.6" customHeight="true"/>
    <row r="1046401" ht="12.6" customHeight="true"/>
    <row r="1046402" ht="12.6" customHeight="true"/>
    <row r="1046403" ht="12.6" customHeight="true"/>
    <row r="1046404" ht="12.6" customHeight="true"/>
    <row r="1046405" ht="12.6" customHeight="true"/>
    <row r="1046406" ht="12.6" customHeight="true"/>
    <row r="1046407" ht="12.6" customHeight="true"/>
    <row r="1046408" ht="12.6" customHeight="true"/>
    <row r="1046409" ht="12.6" customHeight="true"/>
    <row r="1046410" ht="12.6" customHeight="true"/>
    <row r="1046411" ht="12.6" customHeight="true"/>
    <row r="1046412" ht="12.6" customHeight="true"/>
    <row r="1046413" ht="12.6" customHeight="true"/>
    <row r="1046414" ht="12.6" customHeight="true"/>
    <row r="1046415" ht="12.6" customHeight="true"/>
    <row r="1046416" ht="12.6" customHeight="true"/>
    <row r="1046417" ht="12.6" customHeight="true"/>
    <row r="1046418" ht="12.6" customHeight="true"/>
    <row r="1046419" ht="12.6" customHeight="true"/>
    <row r="1046420" ht="12.6" customHeight="true"/>
    <row r="1046421" ht="12.6" customHeight="true"/>
    <row r="1046422" ht="12.6" customHeight="true"/>
    <row r="1046423" ht="12.6" customHeight="true"/>
    <row r="1046424" ht="12.6" customHeight="true"/>
    <row r="1046425" ht="12.6" customHeight="true"/>
    <row r="1046426" ht="12.6" customHeight="true"/>
    <row r="1046427" ht="12.6" customHeight="true"/>
    <row r="1046428" ht="12.6" customHeight="true"/>
    <row r="1046429" ht="12.6" customHeight="true"/>
    <row r="1046430" ht="12.6" customHeight="true"/>
    <row r="1046431" ht="12.6" customHeight="true"/>
    <row r="1046432" ht="12.6" customHeight="true"/>
    <row r="1046433" ht="12.6" customHeight="true"/>
    <row r="1046434" ht="12.6" customHeight="true"/>
    <row r="1046435" ht="12.6" customHeight="true"/>
    <row r="1046436" ht="12.6" customHeight="true"/>
    <row r="1046437" ht="12.6" customHeight="true"/>
    <row r="1046438" ht="12.6" customHeight="true"/>
    <row r="1046439" ht="12.6" customHeight="true"/>
    <row r="1046440" ht="12.6" customHeight="true"/>
    <row r="1046441" ht="12.6" customHeight="true"/>
    <row r="1046442" ht="12.6" customHeight="true"/>
    <row r="1046443" ht="12.6" customHeight="true"/>
    <row r="1046444" ht="12.6" customHeight="true"/>
    <row r="1046445" ht="12.6" customHeight="true"/>
    <row r="1046446" ht="12.6" customHeight="true"/>
    <row r="1046447" ht="12.6" customHeight="true"/>
    <row r="1046448" ht="12.6" customHeight="true"/>
    <row r="1046449" ht="12.6" customHeight="true"/>
    <row r="1046450" ht="12.6" customHeight="true"/>
    <row r="1046451" ht="12.6" customHeight="true"/>
    <row r="1046452" ht="12.6" customHeight="true"/>
    <row r="1046453" ht="12.6" customHeight="true"/>
    <row r="1046454" ht="12.6" customHeight="true"/>
    <row r="1046455" ht="12.6" customHeight="true"/>
    <row r="1046456" ht="12.6" customHeight="true"/>
    <row r="1046457" ht="12.6" customHeight="true"/>
    <row r="1046458" ht="12.6" customHeight="true"/>
    <row r="1046459" ht="12.6" customHeight="true"/>
    <row r="1046460" ht="12.6" customHeight="true"/>
    <row r="1046461" ht="12.6" customHeight="true"/>
    <row r="1046462" ht="12.6" customHeight="true"/>
    <row r="1046463" ht="12.6" customHeight="true"/>
    <row r="1046464" ht="12.6" customHeight="true"/>
    <row r="1046465" ht="12.6" customHeight="true"/>
    <row r="1046466" ht="12.6" customHeight="true"/>
    <row r="1046467" ht="12.6" customHeight="true"/>
    <row r="1046468" ht="12.6" customHeight="true"/>
    <row r="1046469" ht="12.6" customHeight="true"/>
    <row r="1046470" ht="12.6" customHeight="true"/>
    <row r="1046471" ht="12.6" customHeight="true"/>
    <row r="1046472" ht="12.6" customHeight="true"/>
    <row r="1046473" ht="12.6" customHeight="true"/>
    <row r="1046474" ht="12.6" customHeight="true"/>
    <row r="1046475" ht="12.6" customHeight="true"/>
    <row r="1046476" ht="12.6" customHeight="true"/>
    <row r="1046477" ht="12.6" customHeight="true"/>
    <row r="1046478" ht="12.6" customHeight="true"/>
    <row r="1046479" ht="12.6" customHeight="true"/>
    <row r="1046480" ht="12.6" customHeight="true"/>
    <row r="1046481" ht="12.6" customHeight="true"/>
    <row r="1046482" ht="12.6" customHeight="true"/>
    <row r="1046483" ht="12.6" customHeight="true"/>
    <row r="1046484" ht="12.6" customHeight="true"/>
    <row r="1046485" ht="12.6" customHeight="true"/>
    <row r="1046486" ht="12.6" customHeight="true"/>
    <row r="1046487" ht="12.6" customHeight="true"/>
    <row r="1046488" ht="12.6" customHeight="true"/>
    <row r="1046489" ht="12.6" customHeight="true"/>
    <row r="1046490" ht="12.6" customHeight="true"/>
    <row r="1046491" ht="12.6" customHeight="true"/>
    <row r="1046492" ht="12.6" customHeight="true"/>
    <row r="1046493" ht="12.6" customHeight="true"/>
    <row r="1046494" ht="12.6" customHeight="true"/>
    <row r="1046495" ht="12.6" customHeight="true"/>
    <row r="1046496" ht="12.6" customHeight="true"/>
    <row r="1046497" ht="12.6" customHeight="true"/>
    <row r="1046498" ht="12.6" customHeight="true"/>
    <row r="1046499" ht="12.6" customHeight="true"/>
    <row r="1046500" ht="12.6" customHeight="true"/>
    <row r="1046501" ht="12.6" customHeight="true"/>
    <row r="1046502" ht="12.6" customHeight="true"/>
    <row r="1046503" ht="12.6" customHeight="true"/>
    <row r="1046504" ht="12.6" customHeight="true"/>
    <row r="1046505" ht="12.6" customHeight="true"/>
    <row r="1046506" ht="12.6" customHeight="true"/>
    <row r="1046507" ht="12.6" customHeight="true"/>
    <row r="1046508" ht="12.6" customHeight="true"/>
    <row r="1046509" ht="12.6" customHeight="true"/>
    <row r="1046510" ht="12.6" customHeight="true"/>
    <row r="1046511" ht="12.6" customHeight="true"/>
    <row r="1046512" ht="12.6" customHeight="true"/>
    <row r="1046513" ht="12.6" customHeight="true"/>
    <row r="1046514" ht="12.6" customHeight="true"/>
    <row r="1046515" ht="12.6" customHeight="true"/>
    <row r="1046516" ht="12.6" customHeight="true"/>
    <row r="1046517" ht="12.6" customHeight="true"/>
    <row r="1046518" ht="12.6" customHeight="true"/>
    <row r="1046519" ht="12.6" customHeight="true"/>
    <row r="1046520" ht="12.6" customHeight="true"/>
    <row r="1046521" ht="12.6" customHeight="true"/>
    <row r="1046522" ht="12.6" customHeight="true"/>
    <row r="1046523" ht="12.6" customHeight="true"/>
    <row r="1046524" ht="12.6" customHeight="true"/>
    <row r="1046525" ht="12.6" customHeight="true"/>
    <row r="1046526" ht="12.6" customHeight="true"/>
    <row r="1046527" ht="12.6" customHeight="true"/>
    <row r="1046528" ht="12.6" customHeight="true"/>
    <row r="1046529" ht="12.6" customHeight="true"/>
    <row r="1046530" ht="12.6" customHeight="true"/>
    <row r="1046531" ht="12.6" customHeight="true"/>
    <row r="1046532" ht="12.6" customHeight="true"/>
    <row r="1046533" ht="12.6" customHeight="true"/>
    <row r="1046534" ht="12.6" customHeight="true"/>
    <row r="1046535" ht="12.6" customHeight="true"/>
    <row r="1046536" ht="12.6" customHeight="true"/>
    <row r="1046537" ht="12.6" customHeight="true"/>
    <row r="1046538" ht="12.6" customHeight="true"/>
    <row r="1046539" ht="12.6" customHeight="true"/>
    <row r="1046540" ht="12.6" customHeight="true"/>
    <row r="1046541" ht="12.6" customHeight="true"/>
    <row r="1046542" ht="12.6" customHeight="true"/>
    <row r="1046543" ht="12.6" customHeight="true"/>
    <row r="1046544" ht="12.6" customHeight="true"/>
    <row r="1046545" ht="12.6" customHeight="true"/>
    <row r="1046546" ht="12.6" customHeight="true"/>
    <row r="1046547" ht="12.6" customHeight="true"/>
    <row r="1046548" ht="12.6" customHeight="true"/>
    <row r="1046549" ht="12.6" customHeight="true"/>
    <row r="1046550" ht="12.6" customHeight="true"/>
    <row r="1046551" ht="12.6" customHeight="true"/>
    <row r="1046552" ht="12.6" customHeight="true"/>
    <row r="1046553" ht="12.6" customHeight="true"/>
    <row r="1046554" ht="12.6" customHeight="true"/>
    <row r="1046555" ht="12.6" customHeight="true"/>
    <row r="1046556" ht="12.6" customHeight="true"/>
    <row r="1046557" ht="12.6" customHeight="true"/>
    <row r="1046558" ht="12.6" customHeight="true"/>
    <row r="1046559" ht="12.6" customHeight="true"/>
    <row r="1046560" ht="12.6" customHeight="true"/>
    <row r="1046561" ht="12.6" customHeight="true"/>
    <row r="1046562" ht="12.6" customHeight="true"/>
    <row r="1046563" ht="12.6" customHeight="true"/>
    <row r="1046564" ht="12.6" customHeight="true"/>
    <row r="1046565" ht="12.6" customHeight="true"/>
    <row r="1046566" ht="12.6" customHeight="true"/>
    <row r="1046567" ht="12.6" customHeight="true"/>
    <row r="1046568" ht="12.6" customHeight="true"/>
    <row r="1046569" ht="12.6" customHeight="true"/>
    <row r="1046570" ht="12.6" customHeight="true"/>
    <row r="1046571" ht="12.6" customHeight="true"/>
    <row r="1046572" ht="12.6" customHeight="true"/>
    <row r="1046573" ht="12.6" customHeight="true"/>
    <row r="1046574" ht="12.6" customHeight="true"/>
    <row r="1046575" ht="12.6" customHeight="true"/>
    <row r="1046576" ht="12.6" customHeight="true"/>
    <row r="1046577" ht="12.6" customHeight="true"/>
    <row r="1046578" ht="12.6" customHeight="true"/>
    <row r="1046579" ht="12.6" customHeight="true"/>
    <row r="1046580" ht="12.6" customHeight="true"/>
    <row r="1046581" ht="12.6" customHeight="true"/>
    <row r="1046582" ht="12.6" customHeight="true"/>
    <row r="1046583" ht="12.6" customHeight="true"/>
    <row r="1046584" ht="12.6" customHeight="true"/>
    <row r="1046585" ht="12.6" customHeight="true"/>
    <row r="1046586" ht="12.6" customHeight="true"/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M1"/>
  </mergeCells>
  <printOptions gridLines="true"/>
  <pageMargins bottom="1" footer="0.5" header="0.5" left="0.75" right="0.75" top="1"/>
</worksheet>
</file>

<file path=xl/worksheets/sheet4.xml><?xml version="1.0" encoding="utf-8"?>
<worksheet xmlns:r="http://schemas.openxmlformats.org/officeDocument/2006/relationships" xmlns="http://schemas.openxmlformats.org/spreadsheetml/2006/main">
  <dimension ref="A1:CR42"/>
  <sheetViews>
    <sheetView zoomScale="112" topLeftCell="A1" workbookViewId="0" showGridLines="true" showRowColHeaders="false">
      <pane xSplit="1" ySplit="2" topLeftCell="B3" activePane="bottomRight" state="frozen"/>
      <selection activeCell="B3" sqref="B3:B3" pane="bottomRight"/>
    </sheetView>
  </sheetViews>
  <sheetFormatPr customHeight="false" defaultColWidth="9.28125" defaultRowHeight="12.3"/>
  <cols>
    <col min="2" max="4" bestFit="false" customWidth="true" width="11.28125" hidden="false" outlineLevel="0"/>
    <col min="10" max="10" bestFit="false" customWidth="true" width="10.00390625" hidden="false" outlineLevel="0"/>
    <col min="11" max="11" bestFit="false" customWidth="true" width="9.57421875" hidden="false" outlineLevel="0"/>
    <col min="12" max="12" bestFit="false" customWidth="true" width="9.57421875" hidden="true" outlineLevel="0"/>
    <col min="17" max="17" bestFit="false" customWidth="true" width="10.140625" hidden="false" outlineLevel="0"/>
    <col min="18" max="18" bestFit="false" customWidth="true" width="11.421875" hidden="true" outlineLevel="0"/>
    <col min="19" max="19" bestFit="false" customWidth="true" width="11.00390625" hidden="false" outlineLevel="0"/>
    <col min="20" max="20" bestFit="false" customWidth="true" width="10.140625" hidden="false" outlineLevel="0"/>
    <col min="21" max="21" bestFit="false" customWidth="true" width="9.57421875" hidden="false" outlineLevel="0"/>
    <col min="22" max="22" bestFit="false" customWidth="true" width="10.140625" hidden="false" outlineLevel="0"/>
    <col min="23" max="23" bestFit="false" customWidth="true" width="10.7109375" hidden="false" outlineLevel="0"/>
    <col min="24" max="25" bestFit="false" customWidth="true" width="10.00390625" hidden="false" outlineLevel="0"/>
    <col min="26" max="26" bestFit="false" customWidth="true" width="9.57421875" hidden="true" outlineLevel="0"/>
    <col min="27" max="27" bestFit="false" customWidth="true" width="8.8515625" hidden="false" outlineLevel="0"/>
    <col min="28" max="28" bestFit="false" customWidth="true" width="9.28125" hidden="false" outlineLevel="0"/>
    <col min="29" max="29" bestFit="false" customWidth="true" width="6.8515625" hidden="false" outlineLevel="0"/>
    <col min="30" max="30" bestFit="false" customWidth="true" width="9.421875" hidden="false" outlineLevel="0"/>
    <col min="31" max="31" bestFit="false" customWidth="true" width="9.140625" hidden="false" outlineLevel="0"/>
    <col min="32" max="32" bestFit="false" customWidth="true" width="11.140625" hidden="true" outlineLevel="0"/>
    <col min="33" max="33" bestFit="false" customWidth="true" width="11.00390625" hidden="false" outlineLevel="0"/>
    <col min="34" max="34" bestFit="false" customWidth="true" width="10.140625" hidden="false" outlineLevel="0"/>
    <col min="35" max="35" bestFit="false" customWidth="true" width="12.57421875" hidden="false" outlineLevel="0"/>
    <col min="36" max="36" bestFit="false" customWidth="true" width="10.140625" hidden="false" outlineLevel="0"/>
    <col min="37" max="37" bestFit="false" customWidth="true" width="10.7109375" hidden="false" outlineLevel="0"/>
  </cols>
  <sheetData>
    <row r="1" ht="15.75" customHeight="true">
      <c r="A1" s="10"/>
      <c r="B1" s="84"/>
      <c r="C1" s="84"/>
      <c r="D1" s="84" t="s">
        <v>61</v>
      </c>
      <c r="E1" s="84"/>
      <c r="F1" s="84"/>
      <c r="G1" s="89"/>
      <c r="H1" s="90" t="s">
        <v>66</v>
      </c>
      <c r="I1" s="90"/>
      <c r="J1" s="84"/>
      <c r="K1" s="84"/>
      <c r="L1" s="84"/>
      <c r="M1" s="84" t="s">
        <v>72</v>
      </c>
      <c r="N1" s="84"/>
      <c r="O1" s="84"/>
      <c r="P1" s="84"/>
      <c r="Q1" s="84"/>
      <c r="R1" s="84"/>
      <c r="S1" s="89"/>
      <c r="T1" s="89"/>
      <c r="U1" s="89" t="s">
        <v>81</v>
      </c>
      <c r="V1" s="89"/>
      <c r="W1" s="89"/>
      <c r="X1" s="84"/>
      <c r="Y1" s="84"/>
      <c r="Z1" s="84"/>
      <c r="AA1" s="84" t="s">
        <v>88</v>
      </c>
      <c r="AB1" s="84"/>
      <c r="AC1" s="84"/>
      <c r="AD1" s="84"/>
      <c r="AE1" s="84"/>
      <c r="AF1" s="84"/>
      <c r="AG1" s="89"/>
      <c r="AH1" s="89"/>
      <c r="AI1" s="89" t="s">
        <v>97</v>
      </c>
      <c r="AJ1" s="89"/>
      <c r="AK1" s="89"/>
    </row>
    <row r="2" ht="14.5" customHeight="true">
      <c r="A2" s="83" t="s">
        <v>0</v>
      </c>
      <c r="B2" s="85" t="s">
        <v>59</v>
      </c>
      <c r="C2" s="87" t="s">
        <v>60</v>
      </c>
      <c r="D2" s="88" t="s">
        <v>62</v>
      </c>
      <c r="E2" s="85" t="s">
        <v>63</v>
      </c>
      <c r="F2" s="87" t="s">
        <v>64</v>
      </c>
      <c r="G2" s="85" t="s">
        <v>65</v>
      </c>
      <c r="H2" s="87" t="s">
        <v>67</v>
      </c>
      <c r="I2" s="88" t="s">
        <v>68</v>
      </c>
      <c r="J2" s="91" t="s">
        <v>69</v>
      </c>
      <c r="K2" s="92" t="s">
        <v>70</v>
      </c>
      <c r="L2" s="93" t="s">
        <v>71</v>
      </c>
      <c r="M2" s="91" t="s">
        <v>73</v>
      </c>
      <c r="N2" s="92" t="s">
        <v>74</v>
      </c>
      <c r="O2" s="94" t="s">
        <v>75</v>
      </c>
      <c r="P2" s="91" t="s">
        <v>76</v>
      </c>
      <c r="Q2" s="92" t="s">
        <v>77</v>
      </c>
      <c r="R2" s="93" t="s">
        <v>78</v>
      </c>
      <c r="S2" s="85" t="s">
        <v>79</v>
      </c>
      <c r="T2" s="87" t="s">
        <v>80</v>
      </c>
      <c r="U2" s="88" t="s">
        <v>82</v>
      </c>
      <c r="V2" s="95" t="s">
        <v>83</v>
      </c>
      <c r="W2" s="96" t="s">
        <v>84</v>
      </c>
      <c r="X2" s="91" t="s">
        <v>85</v>
      </c>
      <c r="Y2" s="92" t="s">
        <v>86</v>
      </c>
      <c r="Z2" s="94" t="s">
        <v>87</v>
      </c>
      <c r="AA2" s="91" t="s">
        <v>89</v>
      </c>
      <c r="AB2" s="92" t="s">
        <v>90</v>
      </c>
      <c r="AC2" s="94" t="s">
        <v>91</v>
      </c>
      <c r="AD2" s="91" t="s">
        <v>92</v>
      </c>
      <c r="AE2" s="92" t="s">
        <v>93</v>
      </c>
      <c r="AF2" s="94" t="s">
        <v>94</v>
      </c>
      <c r="AG2" s="85" t="s">
        <v>95</v>
      </c>
      <c r="AH2" s="87" t="s">
        <v>96</v>
      </c>
      <c r="AI2" s="88" t="s">
        <v>98</v>
      </c>
      <c r="AJ2" s="97" t="s">
        <v>99</v>
      </c>
      <c r="AK2" s="96" t="s">
        <v>100</v>
      </c>
    </row>
    <row r="3" ht="12.6" customHeight="true">
      <c r="A3" s="83" t="n">
        <v>1</v>
      </c>
      <c r="B3" s="86" t="n">
        <v>11581</v>
      </c>
      <c r="C3" s="86" t="n">
        <v>7490</v>
      </c>
      <c r="D3" s="86" t="n">
        <v>580</v>
      </c>
      <c r="E3" s="86" t="n">
        <v>11504</v>
      </c>
      <c r="F3" s="86" t="n">
        <v>8322</v>
      </c>
      <c r="G3" s="86" t="n">
        <v>62239</v>
      </c>
      <c r="H3" s="86" t="n">
        <v>12995</v>
      </c>
      <c r="I3" s="86" t="n">
        <v>2174</v>
      </c>
      <c r="J3" s="86" t="n">
        <v>50751</v>
      </c>
      <c r="K3" s="86" t="n">
        <v>14196</v>
      </c>
      <c r="L3" s="86" t="n">
        <v>65011</v>
      </c>
      <c r="M3" s="86" t="n">
        <v>51509</v>
      </c>
      <c r="N3" s="86" t="n">
        <v>13225</v>
      </c>
      <c r="O3" s="86" t="n">
        <v>662</v>
      </c>
      <c r="P3" s="86" t="n">
        <v>50502</v>
      </c>
      <c r="Q3" s="86" t="n">
        <v>14339</v>
      </c>
      <c r="R3" s="86" t="n">
        <v>64910</v>
      </c>
      <c r="S3" s="86" t="n">
        <v>54390</v>
      </c>
      <c r="T3" s="86" t="n">
        <v>14274</v>
      </c>
      <c r="U3" s="86" t="n">
        <v>2667</v>
      </c>
      <c r="V3" s="86" t="n">
        <v>1844</v>
      </c>
      <c r="W3" s="86" t="n">
        <v>564</v>
      </c>
      <c r="X3" s="86" t="n">
        <v>39099</v>
      </c>
      <c r="Y3" s="86" t="n">
        <v>13845</v>
      </c>
      <c r="Z3" s="86" t="n">
        <v>53102</v>
      </c>
      <c r="AA3" s="86" t="n">
        <v>37758</v>
      </c>
      <c r="AB3" s="86" t="n">
        <v>12468</v>
      </c>
      <c r="AC3" s="86" t="n">
        <v>3284</v>
      </c>
      <c r="AD3" s="86" t="n">
        <v>40072</v>
      </c>
      <c r="AE3" s="86" t="n">
        <v>12349</v>
      </c>
      <c r="AF3" s="86" t="n">
        <v>52744</v>
      </c>
      <c r="AG3" s="86" t="n">
        <v>52681</v>
      </c>
      <c r="AH3" s="86" t="n">
        <v>24703</v>
      </c>
      <c r="AI3" s="86" t="n">
        <v>909</v>
      </c>
      <c r="AJ3" s="86" t="n">
        <v>89</v>
      </c>
      <c r="AK3" s="86" t="n">
        <v>263</v>
      </c>
    </row>
    <row r="4">
      <c r="A4" s="83" t="n">
        <v>2</v>
      </c>
      <c r="B4" s="22" t="n">
        <v>14787</v>
      </c>
      <c r="C4" s="22" t="n">
        <v>7809</v>
      </c>
      <c r="D4" s="22" t="n">
        <v>538</v>
      </c>
      <c r="E4" s="22" t="n">
        <v>14831</v>
      </c>
      <c r="F4" s="22" t="n">
        <v>8311</v>
      </c>
      <c r="G4" s="22" t="n">
        <v>59440</v>
      </c>
      <c r="H4" s="22" t="n">
        <v>12121</v>
      </c>
      <c r="I4" s="22" t="n">
        <v>1700</v>
      </c>
      <c r="J4" s="22" t="n">
        <v>47353</v>
      </c>
      <c r="K4" s="22" t="n">
        <v>13326</v>
      </c>
      <c r="L4" s="22" t="n">
        <v>60753</v>
      </c>
      <c r="M4" s="22" t="n">
        <v>48052</v>
      </c>
      <c r="N4" s="22" t="n">
        <v>12571</v>
      </c>
      <c r="O4" s="22" t="n">
        <v>520</v>
      </c>
      <c r="P4" s="22" t="n">
        <v>47383</v>
      </c>
      <c r="Q4" s="22" t="n">
        <v>13313</v>
      </c>
      <c r="R4" s="22" t="n">
        <v>60764</v>
      </c>
      <c r="S4" s="22" t="n">
        <v>55864</v>
      </c>
      <c r="T4" s="22" t="n">
        <v>13730</v>
      </c>
      <c r="U4" s="22" t="n">
        <v>2008</v>
      </c>
      <c r="V4" s="22" t="n">
        <v>1533</v>
      </c>
      <c r="W4" s="22" t="n">
        <v>630</v>
      </c>
      <c r="X4" s="22" t="n">
        <v>36303</v>
      </c>
      <c r="Y4" s="22" t="n">
        <v>12532</v>
      </c>
      <c r="Z4" s="22" t="n">
        <v>48975</v>
      </c>
      <c r="AA4" s="22" t="n">
        <v>35411</v>
      </c>
      <c r="AB4" s="22" t="n">
        <v>11330</v>
      </c>
      <c r="AC4" s="22" t="n">
        <v>2477</v>
      </c>
      <c r="AD4" s="22" t="n">
        <v>37254</v>
      </c>
      <c r="AE4" s="22" t="n">
        <v>11031</v>
      </c>
      <c r="AF4" s="22" t="n">
        <v>48628</v>
      </c>
      <c r="AG4" s="22" t="n">
        <v>53990</v>
      </c>
      <c r="AH4" s="22" t="n">
        <v>20878</v>
      </c>
      <c r="AI4" s="22" t="n">
        <v>629</v>
      </c>
      <c r="AJ4" s="22" t="n">
        <v>100</v>
      </c>
      <c r="AK4" s="22" t="n">
        <v>210</v>
      </c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>
      <c r="A5" s="83" t="n">
        <v>3</v>
      </c>
      <c r="B5" s="22" t="n">
        <v>18284</v>
      </c>
      <c r="C5" s="22" t="n">
        <v>14105</v>
      </c>
      <c r="D5" s="22" t="n">
        <v>595</v>
      </c>
      <c r="E5" s="22" t="n">
        <v>18895</v>
      </c>
      <c r="F5" s="22" t="n">
        <v>13836</v>
      </c>
      <c r="G5" s="22" t="n">
        <v>49843</v>
      </c>
      <c r="H5" s="22" t="n">
        <v>16792</v>
      </c>
      <c r="I5" s="22" t="n">
        <v>1515</v>
      </c>
      <c r="J5" s="22" t="n">
        <v>39186</v>
      </c>
      <c r="K5" s="22" t="n">
        <v>16173</v>
      </c>
      <c r="L5" s="22" t="n">
        <v>55426</v>
      </c>
      <c r="M5" s="22" t="n">
        <v>39925</v>
      </c>
      <c r="N5" s="22" t="n">
        <v>15293</v>
      </c>
      <c r="O5" s="22" t="n">
        <v>563</v>
      </c>
      <c r="P5" s="22" t="n">
        <v>39332</v>
      </c>
      <c r="Q5" s="22" t="n">
        <v>15988</v>
      </c>
      <c r="R5" s="22" t="n">
        <v>55393</v>
      </c>
      <c r="S5" s="22" t="n">
        <v>49744</v>
      </c>
      <c r="T5" s="22" t="n">
        <v>19437</v>
      </c>
      <c r="U5" s="22" t="n">
        <v>2040</v>
      </c>
      <c r="V5" s="22" t="n">
        <v>1524</v>
      </c>
      <c r="W5" s="22" t="n">
        <v>705</v>
      </c>
      <c r="X5" s="22" t="n">
        <v>28845</v>
      </c>
      <c r="Y5" s="22" t="n">
        <v>15604</v>
      </c>
      <c r="Z5" s="22" t="n">
        <v>44583</v>
      </c>
      <c r="AA5" s="22" t="n">
        <v>27795</v>
      </c>
      <c r="AB5" s="22" t="n">
        <v>14736</v>
      </c>
      <c r="AC5" s="22" t="n">
        <v>2409</v>
      </c>
      <c r="AD5" s="22" t="n">
        <v>29949</v>
      </c>
      <c r="AE5" s="22" t="n">
        <v>14298</v>
      </c>
      <c r="AF5" s="22" t="n">
        <v>44449</v>
      </c>
      <c r="AG5" s="22" t="n">
        <v>46134</v>
      </c>
      <c r="AH5" s="22" t="n">
        <v>25334</v>
      </c>
      <c r="AI5" s="22" t="n">
        <v>679</v>
      </c>
      <c r="AJ5" s="22" t="n">
        <v>117</v>
      </c>
      <c r="AK5" s="22" t="n">
        <v>253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</row>
    <row r="6">
      <c r="A6" s="83" t="n">
        <v>4</v>
      </c>
      <c r="B6" s="22" t="n">
        <v>16525</v>
      </c>
      <c r="C6" s="22" t="n">
        <v>16217</v>
      </c>
      <c r="D6" s="22" t="n">
        <v>801</v>
      </c>
      <c r="E6" s="22" t="n">
        <v>16420</v>
      </c>
      <c r="F6" s="22" t="n">
        <v>17165</v>
      </c>
      <c r="G6" s="22" t="n">
        <v>57980</v>
      </c>
      <c r="H6" s="22" t="n">
        <v>24651</v>
      </c>
      <c r="I6" s="22" t="n">
        <v>1758</v>
      </c>
      <c r="J6" s="22" t="n">
        <v>47289</v>
      </c>
      <c r="K6" s="22" t="n">
        <v>24487</v>
      </c>
      <c r="L6" s="22" t="n">
        <v>71856</v>
      </c>
      <c r="M6" s="22" t="n">
        <v>48032</v>
      </c>
      <c r="N6" s="22" t="n">
        <v>23497</v>
      </c>
      <c r="O6" s="22" t="n">
        <v>632</v>
      </c>
      <c r="P6" s="22" t="n">
        <v>47131</v>
      </c>
      <c r="Q6" s="22" t="n">
        <v>24616</v>
      </c>
      <c r="R6" s="22" t="n">
        <v>71836</v>
      </c>
      <c r="S6" s="22" t="n">
        <v>52528</v>
      </c>
      <c r="T6" s="22" t="n">
        <v>27267</v>
      </c>
      <c r="U6" s="22" t="n">
        <v>2525</v>
      </c>
      <c r="V6" s="22" t="n">
        <v>1823</v>
      </c>
      <c r="W6" s="22" t="n">
        <v>709</v>
      </c>
      <c r="X6" s="22" t="n">
        <v>37940</v>
      </c>
      <c r="Y6" s="22" t="n">
        <v>24352</v>
      </c>
      <c r="Z6" s="22" t="n">
        <v>62430</v>
      </c>
      <c r="AA6" s="22" t="n">
        <v>36568</v>
      </c>
      <c r="AB6" s="22" t="n">
        <v>22772</v>
      </c>
      <c r="AC6" s="22" t="n">
        <v>3539</v>
      </c>
      <c r="AD6" s="22" t="n">
        <v>39572</v>
      </c>
      <c r="AE6" s="22" t="n">
        <v>22372</v>
      </c>
      <c r="AF6" s="22" t="n">
        <v>62183</v>
      </c>
      <c r="AG6" s="22" t="n">
        <v>49373</v>
      </c>
      <c r="AH6" s="22" t="n">
        <v>38018</v>
      </c>
      <c r="AI6" s="22" t="n">
        <v>725</v>
      </c>
      <c r="AJ6" s="22" t="n">
        <v>94</v>
      </c>
      <c r="AK6" s="22" t="n">
        <v>213</v>
      </c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</row>
    <row r="7">
      <c r="A7" s="83" t="n">
        <v>5</v>
      </c>
      <c r="B7" s="22" t="n">
        <v>16525</v>
      </c>
      <c r="C7" s="22" t="n">
        <v>15080</v>
      </c>
      <c r="D7" s="22" t="n">
        <v>641</v>
      </c>
      <c r="E7" s="22" t="n">
        <v>17021</v>
      </c>
      <c r="F7" s="22" t="n">
        <v>15030</v>
      </c>
      <c r="G7" s="22" t="n">
        <v>48814</v>
      </c>
      <c r="H7" s="22" t="n">
        <v>20105</v>
      </c>
      <c r="I7" s="22" t="n">
        <v>1460</v>
      </c>
      <c r="J7" s="22" t="n">
        <v>35888</v>
      </c>
      <c r="K7" s="22" t="n">
        <v>18714</v>
      </c>
      <c r="L7" s="22" t="n">
        <v>54661</v>
      </c>
      <c r="M7" s="22" t="n">
        <v>36367</v>
      </c>
      <c r="N7" s="22" t="n">
        <v>17940</v>
      </c>
      <c r="O7" s="22" t="n">
        <v>660</v>
      </c>
      <c r="P7" s="22" t="n">
        <v>35873</v>
      </c>
      <c r="Q7" s="22" t="n">
        <v>18684</v>
      </c>
      <c r="R7" s="22" t="n">
        <v>54614</v>
      </c>
      <c r="S7" s="22" t="n">
        <v>46025</v>
      </c>
      <c r="T7" s="22" t="n">
        <v>23130</v>
      </c>
      <c r="U7" s="22" t="n">
        <v>2421</v>
      </c>
      <c r="V7" s="22" t="n">
        <v>1381</v>
      </c>
      <c r="W7" s="22" t="n">
        <v>716</v>
      </c>
      <c r="X7" s="22" t="n">
        <v>25294</v>
      </c>
      <c r="Y7" s="22" t="n">
        <v>18753</v>
      </c>
      <c r="Z7" s="22" t="n">
        <v>44146</v>
      </c>
      <c r="AA7" s="22" t="n">
        <v>24307</v>
      </c>
      <c r="AB7" s="22" t="n">
        <v>17753</v>
      </c>
      <c r="AC7" s="22" t="n">
        <v>2401</v>
      </c>
      <c r="AD7" s="22" t="n">
        <v>26304</v>
      </c>
      <c r="AE7" s="22" t="n">
        <v>17624</v>
      </c>
      <c r="AF7" s="22" t="n">
        <v>44079</v>
      </c>
      <c r="AG7" s="22" t="n">
        <v>45450</v>
      </c>
      <c r="AH7" s="22" t="n">
        <v>31312</v>
      </c>
      <c r="AI7" s="22" t="n">
        <v>726</v>
      </c>
      <c r="AJ7" s="22" t="n">
        <v>103</v>
      </c>
      <c r="AK7" s="22" t="n">
        <v>156</v>
      </c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</row>
    <row r="8">
      <c r="A8" s="83" t="n">
        <v>6</v>
      </c>
      <c r="B8" s="22" t="n">
        <v>15318</v>
      </c>
      <c r="C8" s="22" t="n">
        <v>15020</v>
      </c>
      <c r="D8" s="22" t="n">
        <v>724</v>
      </c>
      <c r="E8" s="22" t="n">
        <v>15544</v>
      </c>
      <c r="F8" s="22" t="n">
        <v>15431</v>
      </c>
      <c r="G8" s="22" t="n">
        <v>54148</v>
      </c>
      <c r="H8" s="22" t="n">
        <v>21663</v>
      </c>
      <c r="I8" s="22" t="n">
        <v>1746</v>
      </c>
      <c r="J8" s="22" t="n">
        <v>42695</v>
      </c>
      <c r="K8" s="22" t="n">
        <v>21720</v>
      </c>
      <c r="L8" s="22" t="n">
        <v>64489</v>
      </c>
      <c r="M8" s="22" t="n">
        <v>43366</v>
      </c>
      <c r="N8" s="22" t="n">
        <v>20757</v>
      </c>
      <c r="O8" s="22" t="n">
        <v>659</v>
      </c>
      <c r="P8" s="22" t="n">
        <v>42844</v>
      </c>
      <c r="Q8" s="22" t="n">
        <v>21572</v>
      </c>
      <c r="R8" s="22" t="n">
        <v>64490</v>
      </c>
      <c r="S8" s="22" t="n">
        <v>51574</v>
      </c>
      <c r="T8" s="22" t="n">
        <v>25260</v>
      </c>
      <c r="U8" s="22" t="n">
        <v>2714</v>
      </c>
      <c r="V8" s="22" t="n">
        <v>1833</v>
      </c>
      <c r="W8" s="22" t="n">
        <v>759</v>
      </c>
      <c r="X8" s="22" t="n">
        <v>32995</v>
      </c>
      <c r="Y8" s="22" t="n">
        <v>22330</v>
      </c>
      <c r="Z8" s="22" t="n">
        <v>55449</v>
      </c>
      <c r="AA8" s="22" t="n">
        <v>31722</v>
      </c>
      <c r="AB8" s="22" t="n">
        <v>21051</v>
      </c>
      <c r="AC8" s="22" t="n">
        <v>3103</v>
      </c>
      <c r="AD8" s="22" t="n">
        <v>34615</v>
      </c>
      <c r="AE8" s="22" t="n">
        <v>20423</v>
      </c>
      <c r="AF8" s="22" t="n">
        <v>55263</v>
      </c>
      <c r="AG8" s="22" t="n">
        <v>49008</v>
      </c>
      <c r="AH8" s="22" t="n">
        <v>35245</v>
      </c>
      <c r="AI8" s="22" t="n">
        <v>865</v>
      </c>
      <c r="AJ8" s="22" t="n">
        <v>127</v>
      </c>
      <c r="AK8" s="22" t="n">
        <v>237</v>
      </c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</row>
    <row r="9">
      <c r="A9" s="83" t="n">
        <v>7</v>
      </c>
      <c r="B9" s="22" t="n">
        <v>21273</v>
      </c>
      <c r="C9" s="22" t="n">
        <v>17357</v>
      </c>
      <c r="D9" s="22" t="n">
        <v>765</v>
      </c>
      <c r="E9" s="22" t="n">
        <v>21617</v>
      </c>
      <c r="F9" s="22" t="n">
        <v>17487</v>
      </c>
      <c r="G9" s="22" t="n">
        <v>55676</v>
      </c>
      <c r="H9" s="22" t="n">
        <v>22412</v>
      </c>
      <c r="I9" s="22" t="n">
        <v>1634</v>
      </c>
      <c r="J9" s="22" t="n">
        <v>42511</v>
      </c>
      <c r="K9" s="22" t="n">
        <v>22075</v>
      </c>
      <c r="L9" s="22" t="n">
        <v>64657</v>
      </c>
      <c r="M9" s="22" t="n">
        <v>43313</v>
      </c>
      <c r="N9" s="22" t="n">
        <v>21022</v>
      </c>
      <c r="O9" s="22" t="n">
        <v>564</v>
      </c>
      <c r="P9" s="22" t="n">
        <v>42552</v>
      </c>
      <c r="Q9" s="22" t="n">
        <v>21928</v>
      </c>
      <c r="R9" s="22" t="n">
        <v>64545</v>
      </c>
      <c r="S9" s="22" t="n">
        <v>52582</v>
      </c>
      <c r="T9" s="22" t="n">
        <v>25834</v>
      </c>
      <c r="U9" s="22" t="n">
        <v>2289</v>
      </c>
      <c r="V9" s="22" t="n">
        <v>1587</v>
      </c>
      <c r="W9" s="22" t="n">
        <v>629</v>
      </c>
      <c r="X9" s="22" t="n">
        <v>32092</v>
      </c>
      <c r="Y9" s="22" t="n">
        <v>21671</v>
      </c>
      <c r="Z9" s="22" t="n">
        <v>53885</v>
      </c>
      <c r="AA9" s="22" t="n">
        <v>31140</v>
      </c>
      <c r="AB9" s="22" t="n">
        <v>20544</v>
      </c>
      <c r="AC9" s="22" t="n">
        <v>2627</v>
      </c>
      <c r="AD9" s="22" t="n">
        <v>33711</v>
      </c>
      <c r="AE9" s="22" t="n">
        <v>19896</v>
      </c>
      <c r="AF9" s="22" t="n">
        <v>53800</v>
      </c>
      <c r="AG9" s="22" t="n">
        <v>51659</v>
      </c>
      <c r="AH9" s="22" t="n">
        <v>34573</v>
      </c>
      <c r="AI9" s="22" t="n">
        <v>675</v>
      </c>
      <c r="AJ9" s="22" t="n">
        <v>152</v>
      </c>
      <c r="AK9" s="22" t="n">
        <v>216</v>
      </c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</row>
    <row r="10">
      <c r="A10" s="83" t="n">
        <v>8</v>
      </c>
      <c r="B10" s="22" t="n">
        <v>14872</v>
      </c>
      <c r="C10" s="22" t="n">
        <v>9873</v>
      </c>
      <c r="D10" s="22" t="n">
        <v>451</v>
      </c>
      <c r="E10" s="22" t="n">
        <v>15140</v>
      </c>
      <c r="F10" s="22" t="n">
        <v>9901</v>
      </c>
      <c r="G10" s="22" t="n">
        <v>39681</v>
      </c>
      <c r="H10" s="22" t="n">
        <v>12772</v>
      </c>
      <c r="I10" s="22" t="n">
        <v>909</v>
      </c>
      <c r="J10" s="22" t="n">
        <v>29453</v>
      </c>
      <c r="K10" s="22" t="n">
        <v>12666</v>
      </c>
      <c r="L10" s="22" t="n">
        <v>42164</v>
      </c>
      <c r="M10" s="22" t="n">
        <v>29817</v>
      </c>
      <c r="N10" s="22" t="n">
        <v>12177</v>
      </c>
      <c r="O10" s="22" t="n">
        <v>354</v>
      </c>
      <c r="P10" s="22" t="n">
        <v>29416</v>
      </c>
      <c r="Q10" s="22" t="n">
        <v>12680</v>
      </c>
      <c r="R10" s="22" t="n">
        <v>42146</v>
      </c>
      <c r="S10" s="22" t="n">
        <v>38101</v>
      </c>
      <c r="T10" s="22" t="n">
        <v>15173</v>
      </c>
      <c r="U10" s="22" t="n">
        <v>1331</v>
      </c>
      <c r="V10" s="22" t="n">
        <v>842</v>
      </c>
      <c r="W10" s="22" t="n">
        <v>492</v>
      </c>
      <c r="X10" s="22" t="n">
        <v>22887</v>
      </c>
      <c r="Y10" s="22" t="n">
        <v>12621</v>
      </c>
      <c r="Z10" s="22" t="n">
        <v>35570</v>
      </c>
      <c r="AA10" s="22" t="n">
        <v>22284</v>
      </c>
      <c r="AB10" s="22" t="n">
        <v>11920</v>
      </c>
      <c r="AC10" s="22" t="n">
        <v>1606</v>
      </c>
      <c r="AD10" s="22" t="n">
        <v>23595</v>
      </c>
      <c r="AE10" s="22" t="n">
        <v>11725</v>
      </c>
      <c r="AF10" s="22" t="n">
        <v>35452</v>
      </c>
      <c r="AG10" s="22" t="n">
        <v>39469</v>
      </c>
      <c r="AH10" s="22" t="n">
        <v>19566</v>
      </c>
      <c r="AI10" s="22" t="n">
        <v>387</v>
      </c>
      <c r="AJ10" s="22" t="n">
        <v>95</v>
      </c>
      <c r="AK10" s="22" t="n">
        <v>105</v>
      </c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</row>
    <row r="11">
      <c r="A11" s="83" t="n">
        <v>9</v>
      </c>
      <c r="B11" s="22" t="n">
        <v>13389</v>
      </c>
      <c r="C11" s="22" t="n">
        <v>11868</v>
      </c>
      <c r="D11" s="22" t="n">
        <v>560</v>
      </c>
      <c r="E11" s="22" t="n">
        <v>14130</v>
      </c>
      <c r="F11" s="22" t="n">
        <v>11603</v>
      </c>
      <c r="G11" s="22" t="n">
        <v>40408</v>
      </c>
      <c r="H11" s="22" t="n">
        <v>18043</v>
      </c>
      <c r="I11" s="22" t="n">
        <v>1183</v>
      </c>
      <c r="J11" s="22" t="n">
        <v>29372</v>
      </c>
      <c r="K11" s="22" t="n">
        <v>16756</v>
      </c>
      <c r="L11" s="22" t="n">
        <v>46192</v>
      </c>
      <c r="M11" s="22" t="n">
        <v>29796</v>
      </c>
      <c r="N11" s="22" t="n">
        <v>16088</v>
      </c>
      <c r="O11" s="22" t="n">
        <v>504</v>
      </c>
      <c r="P11" s="22" t="n">
        <v>29365</v>
      </c>
      <c r="Q11" s="22" t="n">
        <v>16734</v>
      </c>
      <c r="R11" s="22" t="n">
        <v>46165</v>
      </c>
      <c r="S11" s="22" t="n">
        <v>37759</v>
      </c>
      <c r="T11" s="22" t="n">
        <v>21369</v>
      </c>
      <c r="U11" s="22" t="n">
        <v>1835</v>
      </c>
      <c r="V11" s="22" t="n">
        <v>1037</v>
      </c>
      <c r="W11" s="22" t="n">
        <v>576</v>
      </c>
      <c r="X11" s="22" t="n">
        <v>17357</v>
      </c>
      <c r="Y11" s="22" t="n">
        <v>13401</v>
      </c>
      <c r="Z11" s="22" t="n">
        <v>30827</v>
      </c>
      <c r="AA11" s="22" t="n">
        <v>16852</v>
      </c>
      <c r="AB11" s="22" t="n">
        <v>12828</v>
      </c>
      <c r="AC11" s="22" t="n">
        <v>1351</v>
      </c>
      <c r="AD11" s="22" t="n">
        <v>17975</v>
      </c>
      <c r="AE11" s="22" t="n">
        <v>12668</v>
      </c>
      <c r="AF11" s="22" t="n">
        <v>30736</v>
      </c>
      <c r="AG11" s="22" t="n">
        <v>33681</v>
      </c>
      <c r="AH11" s="22" t="n">
        <v>20933</v>
      </c>
      <c r="AI11" s="22" t="n">
        <v>482</v>
      </c>
      <c r="AJ11" s="22" t="n">
        <v>129</v>
      </c>
      <c r="AK11" s="22" t="n">
        <v>151</v>
      </c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</row>
    <row r="12">
      <c r="A12" s="83" t="n">
        <v>10</v>
      </c>
      <c r="B12" s="22" t="n">
        <v>9545</v>
      </c>
      <c r="C12" s="22" t="n">
        <v>14848</v>
      </c>
      <c r="D12" s="22" t="n">
        <v>587</v>
      </c>
      <c r="E12" s="22" t="n">
        <v>10279</v>
      </c>
      <c r="F12" s="22" t="n">
        <v>14625</v>
      </c>
      <c r="G12" s="22" t="n">
        <v>33884</v>
      </c>
      <c r="H12" s="22" t="n">
        <v>25341</v>
      </c>
      <c r="I12" s="22" t="n">
        <v>1350</v>
      </c>
      <c r="J12" s="22" t="n">
        <v>24571</v>
      </c>
      <c r="K12" s="22" t="n">
        <v>23230</v>
      </c>
      <c r="L12" s="22" t="n">
        <v>47868</v>
      </c>
      <c r="M12" s="22" t="n">
        <v>24951</v>
      </c>
      <c r="N12" s="22" t="n">
        <v>22491</v>
      </c>
      <c r="O12" s="22" t="n">
        <v>560</v>
      </c>
      <c r="P12" s="22" t="n">
        <v>23046</v>
      </c>
      <c r="Q12" s="22" t="n">
        <v>22084</v>
      </c>
      <c r="R12" s="22" t="n">
        <v>45197</v>
      </c>
      <c r="S12" s="22" t="n">
        <v>30348</v>
      </c>
      <c r="T12" s="22" t="n">
        <v>29428</v>
      </c>
      <c r="U12" s="22" t="n">
        <v>2002</v>
      </c>
      <c r="V12" s="22" t="n">
        <v>1051</v>
      </c>
      <c r="W12" s="22" t="n">
        <v>488</v>
      </c>
      <c r="X12" s="22" t="n">
        <v>17514</v>
      </c>
      <c r="Y12" s="22" t="n">
        <v>21044</v>
      </c>
      <c r="Z12" s="22" t="n">
        <v>38635</v>
      </c>
      <c r="AA12" s="22" t="n">
        <v>16697</v>
      </c>
      <c r="AB12" s="22" t="n">
        <v>20384</v>
      </c>
      <c r="AC12" s="22" t="n">
        <v>1746</v>
      </c>
      <c r="AD12" s="22" t="n">
        <v>18410</v>
      </c>
      <c r="AE12" s="22" t="n">
        <v>19990</v>
      </c>
      <c r="AF12" s="22" t="n">
        <v>38522</v>
      </c>
      <c r="AG12" s="22" t="n">
        <v>30506</v>
      </c>
      <c r="AH12" s="22" t="n">
        <v>31816</v>
      </c>
      <c r="AI12" s="22" t="n">
        <v>567</v>
      </c>
      <c r="AJ12" s="22" t="n">
        <v>140</v>
      </c>
      <c r="AK12" s="22" t="n">
        <v>130</v>
      </c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</row>
    <row r="13">
      <c r="A13" s="83" t="n">
        <v>11</v>
      </c>
      <c r="B13" s="22" t="n">
        <v>15244</v>
      </c>
      <c r="C13" s="22" t="n">
        <v>15989</v>
      </c>
      <c r="D13" s="22" t="n">
        <v>636</v>
      </c>
      <c r="E13" s="22" t="n">
        <v>15841</v>
      </c>
      <c r="F13" s="22" t="n">
        <v>15875</v>
      </c>
      <c r="G13" s="22" t="n">
        <v>49108</v>
      </c>
      <c r="H13" s="22" t="n">
        <v>22321</v>
      </c>
      <c r="I13" s="22" t="n">
        <v>1434</v>
      </c>
      <c r="J13" s="22" t="n">
        <v>33543</v>
      </c>
      <c r="K13" s="22" t="n">
        <v>18647</v>
      </c>
      <c r="L13" s="22" t="n">
        <v>52225</v>
      </c>
      <c r="M13" s="22" t="n">
        <v>33981</v>
      </c>
      <c r="N13" s="22" t="n">
        <v>17951</v>
      </c>
      <c r="O13" s="22" t="n">
        <v>611</v>
      </c>
      <c r="P13" s="22" t="n">
        <v>33177</v>
      </c>
      <c r="Q13" s="22" t="n">
        <v>19066</v>
      </c>
      <c r="R13" s="22" t="n">
        <v>52281</v>
      </c>
      <c r="S13" s="22" t="n">
        <v>44203</v>
      </c>
      <c r="T13" s="22" t="n">
        <v>25772</v>
      </c>
      <c r="U13" s="22" t="n">
        <v>2233</v>
      </c>
      <c r="V13" s="22" t="n">
        <v>1398</v>
      </c>
      <c r="W13" s="22" t="n">
        <v>606</v>
      </c>
      <c r="X13" s="22" t="n">
        <v>22486</v>
      </c>
      <c r="Y13" s="22" t="n">
        <v>17328</v>
      </c>
      <c r="Z13" s="22" t="n">
        <v>39912</v>
      </c>
      <c r="AA13" s="22" t="n">
        <v>21347</v>
      </c>
      <c r="AB13" s="22" t="n">
        <v>16773</v>
      </c>
      <c r="AC13" s="22" t="n">
        <v>2036</v>
      </c>
      <c r="AD13" s="22" t="n">
        <v>22939</v>
      </c>
      <c r="AE13" s="22" t="n">
        <v>16692</v>
      </c>
      <c r="AF13" s="22" t="n">
        <v>39774</v>
      </c>
      <c r="AG13" s="22" t="n">
        <v>38555</v>
      </c>
      <c r="AH13" s="22" t="n">
        <v>29750</v>
      </c>
      <c r="AI13" s="22" t="n">
        <v>623</v>
      </c>
      <c r="AJ13" s="22" t="n">
        <v>87</v>
      </c>
      <c r="AK13" s="22" t="n">
        <v>162</v>
      </c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</row>
    <row r="14">
      <c r="A14" s="83" t="n">
        <v>12</v>
      </c>
      <c r="B14" s="22" t="n">
        <v>14039</v>
      </c>
      <c r="C14" s="22" t="n">
        <v>24188</v>
      </c>
      <c r="D14" s="22" t="n">
        <v>773</v>
      </c>
      <c r="E14" s="22" t="n">
        <v>14504</v>
      </c>
      <c r="F14" s="22" t="n">
        <v>24595</v>
      </c>
      <c r="G14" s="22" t="n">
        <v>43048</v>
      </c>
      <c r="H14" s="22" t="n">
        <v>31817</v>
      </c>
      <c r="I14" s="22" t="n">
        <v>1590</v>
      </c>
      <c r="J14" s="22" t="n">
        <v>31773</v>
      </c>
      <c r="K14" s="22" t="n">
        <v>26881</v>
      </c>
      <c r="L14" s="22" t="n">
        <v>58701</v>
      </c>
      <c r="M14" s="22" t="n">
        <v>31664</v>
      </c>
      <c r="N14" s="22" t="n">
        <v>26676</v>
      </c>
      <c r="O14" s="22" t="n">
        <v>637</v>
      </c>
      <c r="P14" s="22" t="n">
        <v>30459</v>
      </c>
      <c r="Q14" s="22" t="n">
        <v>28248</v>
      </c>
      <c r="R14" s="22" t="n">
        <v>58748</v>
      </c>
      <c r="S14" s="22" t="n">
        <v>40232</v>
      </c>
      <c r="T14" s="22" t="n">
        <v>37652</v>
      </c>
      <c r="U14" s="22" t="n">
        <v>2677</v>
      </c>
      <c r="V14" s="22" t="n">
        <v>1540</v>
      </c>
      <c r="W14" s="22" t="n">
        <v>567</v>
      </c>
      <c r="X14" s="22" t="n">
        <v>23559</v>
      </c>
      <c r="Y14" s="22" t="n">
        <v>23544</v>
      </c>
      <c r="Z14" s="22" t="n">
        <v>47180</v>
      </c>
      <c r="AA14" s="22" t="n">
        <v>21786</v>
      </c>
      <c r="AB14" s="22" t="n">
        <v>23184</v>
      </c>
      <c r="AC14" s="22" t="n">
        <v>2458</v>
      </c>
      <c r="AD14" s="22" t="n">
        <v>24058</v>
      </c>
      <c r="AE14" s="22" t="n">
        <v>22802</v>
      </c>
      <c r="AF14" s="22" t="n">
        <v>46967</v>
      </c>
      <c r="AG14" s="22" t="n">
        <v>35129</v>
      </c>
      <c r="AH14" s="22" t="n">
        <v>38827</v>
      </c>
      <c r="AI14" s="22" t="n">
        <v>737</v>
      </c>
      <c r="AJ14" s="22" t="n">
        <v>147</v>
      </c>
      <c r="AK14" s="22" t="n">
        <v>193</v>
      </c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</row>
    <row r="15">
      <c r="A15" s="83" t="n">
        <v>13</v>
      </c>
      <c r="B15" s="22" t="n">
        <v>9686</v>
      </c>
      <c r="C15" s="22" t="n">
        <v>37196</v>
      </c>
      <c r="D15" s="22" t="n">
        <v>983</v>
      </c>
      <c r="E15" s="22" t="n">
        <v>11074</v>
      </c>
      <c r="F15" s="22" t="n">
        <v>36283</v>
      </c>
      <c r="G15" s="22" t="n">
        <v>30188</v>
      </c>
      <c r="H15" s="22" t="n">
        <v>44492</v>
      </c>
      <c r="I15" s="22" t="n">
        <v>1512</v>
      </c>
      <c r="J15" s="22" t="n">
        <v>21565</v>
      </c>
      <c r="K15" s="22" t="n">
        <v>36469</v>
      </c>
      <c r="L15" s="22" t="n">
        <v>58106</v>
      </c>
      <c r="M15" s="22" t="n">
        <v>21637</v>
      </c>
      <c r="N15" s="22" t="n">
        <v>36046</v>
      </c>
      <c r="O15" s="22" t="n">
        <v>688</v>
      </c>
      <c r="P15" s="22" t="n">
        <v>20765</v>
      </c>
      <c r="Q15" s="22" t="n">
        <v>37346</v>
      </c>
      <c r="R15" s="22" t="n">
        <v>58176</v>
      </c>
      <c r="S15" s="22" t="n">
        <v>27879</v>
      </c>
      <c r="T15" s="22" t="n">
        <v>54543</v>
      </c>
      <c r="U15" s="22" t="n">
        <v>2607</v>
      </c>
      <c r="V15" s="22" t="n">
        <v>1191</v>
      </c>
      <c r="W15" s="22" t="n">
        <v>642</v>
      </c>
      <c r="X15" s="22" t="n">
        <v>19370</v>
      </c>
      <c r="Y15" s="22" t="n">
        <v>32836</v>
      </c>
      <c r="Z15" s="22" t="n">
        <v>52304</v>
      </c>
      <c r="AA15" s="22" t="n">
        <v>18254</v>
      </c>
      <c r="AB15" s="22" t="n">
        <v>31374</v>
      </c>
      <c r="AC15" s="22" t="n">
        <v>3052</v>
      </c>
      <c r="AD15" s="22" t="n">
        <v>20814</v>
      </c>
      <c r="AE15" s="22" t="n">
        <v>31115</v>
      </c>
      <c r="AF15" s="22" t="n">
        <v>52062</v>
      </c>
      <c r="AG15" s="22" t="n">
        <v>33133</v>
      </c>
      <c r="AH15" s="22" t="n">
        <v>49395</v>
      </c>
      <c r="AI15" s="22" t="n">
        <v>802</v>
      </c>
      <c r="AJ15" s="22" t="n">
        <v>320</v>
      </c>
      <c r="AK15" s="22" t="n">
        <v>205</v>
      </c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</row>
    <row r="16">
      <c r="A16" s="83" t="n">
        <v>14</v>
      </c>
      <c r="B16" s="22" t="n">
        <v>12754</v>
      </c>
      <c r="C16" s="22" t="n">
        <v>24074</v>
      </c>
      <c r="D16" s="22" t="n">
        <v>918</v>
      </c>
      <c r="E16" s="22" t="n">
        <v>13722</v>
      </c>
      <c r="F16" s="22" t="n">
        <v>23541</v>
      </c>
      <c r="G16" s="22" t="n">
        <v>35468</v>
      </c>
      <c r="H16" s="22" t="n">
        <v>32029</v>
      </c>
      <c r="I16" s="22" t="n">
        <v>1425</v>
      </c>
      <c r="J16" s="22" t="n">
        <v>24288</v>
      </c>
      <c r="K16" s="22" t="n">
        <v>27061</v>
      </c>
      <c r="L16" s="22" t="n">
        <v>51400</v>
      </c>
      <c r="M16" s="22" t="n">
        <v>24715</v>
      </c>
      <c r="N16" s="22" t="n">
        <v>26312</v>
      </c>
      <c r="O16" s="22" t="n">
        <v>651</v>
      </c>
      <c r="P16" s="22" t="n">
        <v>24121</v>
      </c>
      <c r="Q16" s="22" t="n">
        <v>27238</v>
      </c>
      <c r="R16" s="22" t="n">
        <v>51417</v>
      </c>
      <c r="S16" s="22" t="n">
        <v>32470</v>
      </c>
      <c r="T16" s="22" t="n">
        <v>39807</v>
      </c>
      <c r="U16" s="22" t="n">
        <v>2499</v>
      </c>
      <c r="V16" s="22" t="n">
        <v>1191</v>
      </c>
      <c r="W16" s="22" t="n">
        <v>630</v>
      </c>
      <c r="X16" s="22" t="n">
        <v>19629</v>
      </c>
      <c r="Y16" s="22" t="n">
        <v>24513</v>
      </c>
      <c r="Z16" s="22" t="n">
        <v>44239</v>
      </c>
      <c r="AA16" s="22" t="n">
        <v>18484</v>
      </c>
      <c r="AB16" s="22" t="n">
        <v>23644</v>
      </c>
      <c r="AC16" s="22" t="n">
        <v>2444</v>
      </c>
      <c r="AD16" s="22" t="n">
        <v>20999</v>
      </c>
      <c r="AE16" s="22" t="n">
        <v>23025</v>
      </c>
      <c r="AF16" s="22" t="n">
        <v>44177</v>
      </c>
      <c r="AG16" s="22" t="n">
        <v>34007</v>
      </c>
      <c r="AH16" s="22" t="n">
        <v>38335</v>
      </c>
      <c r="AI16" s="22" t="n">
        <v>738</v>
      </c>
      <c r="AJ16" s="22" t="n">
        <v>188</v>
      </c>
      <c r="AK16" s="22" t="n">
        <v>192</v>
      </c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</row>
    <row r="17">
      <c r="A17" s="83" t="n">
        <v>15</v>
      </c>
      <c r="B17" s="22" t="n">
        <v>11474</v>
      </c>
      <c r="C17" s="22" t="n">
        <v>32953</v>
      </c>
      <c r="D17" s="22" t="n">
        <v>947</v>
      </c>
      <c r="E17" s="22" t="n">
        <v>12891</v>
      </c>
      <c r="F17" s="22" t="n">
        <v>32239</v>
      </c>
      <c r="G17" s="22" t="n">
        <v>29886</v>
      </c>
      <c r="H17" s="22" t="n">
        <v>37300</v>
      </c>
      <c r="I17" s="22" t="n">
        <v>1143</v>
      </c>
      <c r="J17" s="22" t="n">
        <v>20486</v>
      </c>
      <c r="K17" s="22" t="n">
        <v>30469</v>
      </c>
      <c r="L17" s="22" t="n">
        <v>51004</v>
      </c>
      <c r="M17" s="22" t="n">
        <v>20686</v>
      </c>
      <c r="N17" s="22" t="n">
        <v>29924</v>
      </c>
      <c r="O17" s="22" t="n">
        <v>614</v>
      </c>
      <c r="P17" s="22" t="n">
        <v>20160</v>
      </c>
      <c r="Q17" s="22" t="n">
        <v>30728</v>
      </c>
      <c r="R17" s="22" t="n">
        <v>50965</v>
      </c>
      <c r="S17" s="22" t="n">
        <v>28315</v>
      </c>
      <c r="T17" s="22" t="n">
        <v>46151</v>
      </c>
      <c r="U17" s="22" t="n">
        <v>2292</v>
      </c>
      <c r="V17" s="22" t="n">
        <v>986</v>
      </c>
      <c r="W17" s="22" t="n">
        <v>594</v>
      </c>
      <c r="X17" s="22" t="n">
        <v>17633</v>
      </c>
      <c r="Y17" s="22" t="n">
        <v>25885</v>
      </c>
      <c r="Z17" s="22" t="n">
        <v>43624</v>
      </c>
      <c r="AA17" s="22" t="n">
        <v>16336</v>
      </c>
      <c r="AB17" s="22" t="n">
        <v>24631</v>
      </c>
      <c r="AC17" s="22" t="n">
        <v>2979</v>
      </c>
      <c r="AD17" s="22" t="n">
        <v>19169</v>
      </c>
      <c r="AE17" s="22" t="n">
        <v>24276</v>
      </c>
      <c r="AF17" s="22" t="n">
        <v>43552</v>
      </c>
      <c r="AG17" s="22" t="n">
        <v>31330</v>
      </c>
      <c r="AH17" s="22" t="n">
        <v>41593</v>
      </c>
      <c r="AI17" s="22" t="n">
        <v>602</v>
      </c>
      <c r="AJ17" s="22" t="n">
        <v>316</v>
      </c>
      <c r="AK17" s="22" t="n">
        <v>183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</row>
    <row r="18">
      <c r="A18" s="83" t="n">
        <v>16</v>
      </c>
      <c r="B18" s="22" t="n">
        <v>13711</v>
      </c>
      <c r="C18" s="22" t="n">
        <v>34666</v>
      </c>
      <c r="D18" s="22" t="n">
        <v>915</v>
      </c>
      <c r="E18" s="22" t="n">
        <v>15117</v>
      </c>
      <c r="F18" s="22" t="n">
        <v>33635</v>
      </c>
      <c r="G18" s="22" t="n">
        <v>36554</v>
      </c>
      <c r="H18" s="22" t="n">
        <v>46167</v>
      </c>
      <c r="I18" s="22" t="n">
        <v>1512</v>
      </c>
      <c r="J18" s="22" t="n">
        <v>26716</v>
      </c>
      <c r="K18" s="22" t="n">
        <v>41048</v>
      </c>
      <c r="L18" s="22" t="n">
        <v>67856</v>
      </c>
      <c r="M18" s="22" t="n">
        <v>27331</v>
      </c>
      <c r="N18" s="22" t="n">
        <v>39918</v>
      </c>
      <c r="O18" s="22" t="n">
        <v>845</v>
      </c>
      <c r="P18" s="22" t="n">
        <v>26519</v>
      </c>
      <c r="Q18" s="22" t="n">
        <v>41273</v>
      </c>
      <c r="R18" s="22" t="n">
        <v>67875</v>
      </c>
      <c r="S18" s="22" t="n">
        <v>35676</v>
      </c>
      <c r="T18" s="22" t="n">
        <v>56151</v>
      </c>
      <c r="U18" s="22" t="n">
        <v>3118</v>
      </c>
      <c r="V18" s="22" t="n">
        <v>1063</v>
      </c>
      <c r="W18" s="22" t="n">
        <v>509</v>
      </c>
      <c r="X18" s="22" t="n">
        <v>23893</v>
      </c>
      <c r="Y18" s="22" t="n">
        <v>37074</v>
      </c>
      <c r="Z18" s="22" t="n">
        <v>61188</v>
      </c>
      <c r="AA18" s="22" t="n">
        <v>21586</v>
      </c>
      <c r="AB18" s="22" t="n">
        <v>33775</v>
      </c>
      <c r="AC18" s="22" t="n">
        <v>5669</v>
      </c>
      <c r="AD18" s="22" t="n">
        <v>28660</v>
      </c>
      <c r="AE18" s="22" t="n">
        <v>31828</v>
      </c>
      <c r="AF18" s="22" t="n">
        <v>60810</v>
      </c>
      <c r="AG18" s="22" t="n">
        <v>37069</v>
      </c>
      <c r="AH18" s="22" t="n">
        <v>55710</v>
      </c>
      <c r="AI18" s="22" t="n">
        <v>714</v>
      </c>
      <c r="AJ18" s="22" t="n">
        <v>281</v>
      </c>
      <c r="AK18" s="22" t="n">
        <v>185</v>
      </c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</row>
    <row r="19">
      <c r="A19" s="83" t="n">
        <v>17</v>
      </c>
      <c r="B19" s="22" t="n">
        <v>11414</v>
      </c>
      <c r="C19" s="22" t="n">
        <v>37965</v>
      </c>
      <c r="D19" s="22" t="n">
        <v>913</v>
      </c>
      <c r="E19" s="22" t="n">
        <v>12785</v>
      </c>
      <c r="F19" s="22" t="n">
        <v>37080</v>
      </c>
      <c r="G19" s="22" t="n">
        <v>36430</v>
      </c>
      <c r="H19" s="22" t="n">
        <v>47894</v>
      </c>
      <c r="I19" s="22" t="n">
        <v>1390</v>
      </c>
      <c r="J19" s="22" t="n">
        <v>28001</v>
      </c>
      <c r="K19" s="22" t="n">
        <v>43561</v>
      </c>
      <c r="L19" s="22" t="n">
        <v>71628</v>
      </c>
      <c r="M19" s="22" t="n">
        <v>29148</v>
      </c>
      <c r="N19" s="22" t="n">
        <v>42185</v>
      </c>
      <c r="O19" s="22" t="n">
        <v>708</v>
      </c>
      <c r="P19" s="22" t="n">
        <v>27795</v>
      </c>
      <c r="Q19" s="22" t="n">
        <v>43849</v>
      </c>
      <c r="R19" s="22" t="n">
        <v>71697</v>
      </c>
      <c r="S19" s="22" t="n">
        <v>35418</v>
      </c>
      <c r="T19" s="22" t="n">
        <v>58563</v>
      </c>
      <c r="U19" s="22" t="n">
        <v>2930</v>
      </c>
      <c r="V19" s="22" t="n">
        <v>1116</v>
      </c>
      <c r="W19" s="22" t="n">
        <v>584</v>
      </c>
      <c r="X19" s="22" t="n">
        <v>24732</v>
      </c>
      <c r="Y19" s="22" t="n">
        <v>37896</v>
      </c>
      <c r="Z19" s="22" t="n">
        <v>62793</v>
      </c>
      <c r="AA19" s="22" t="n">
        <v>23440</v>
      </c>
      <c r="AB19" s="22" t="n">
        <v>34704</v>
      </c>
      <c r="AC19" s="22" t="n">
        <v>5003</v>
      </c>
      <c r="AD19" s="22" t="n">
        <v>30034</v>
      </c>
      <c r="AE19" s="22" t="n">
        <v>32503</v>
      </c>
      <c r="AF19" s="22" t="n">
        <v>62729</v>
      </c>
      <c r="AG19" s="22" t="n">
        <v>37377</v>
      </c>
      <c r="AH19" s="22" t="n">
        <v>55487</v>
      </c>
      <c r="AI19" s="22" t="n">
        <v>744</v>
      </c>
      <c r="AJ19" s="22" t="n">
        <v>250</v>
      </c>
      <c r="AK19" s="22" t="n">
        <v>193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</row>
    <row r="20">
      <c r="A20" s="83" t="n">
        <v>18</v>
      </c>
      <c r="B20" s="22" t="n">
        <v>13673</v>
      </c>
      <c r="C20" s="22" t="n">
        <v>21040</v>
      </c>
      <c r="D20" s="22" t="n">
        <v>969</v>
      </c>
      <c r="E20" s="22" t="n">
        <v>14660</v>
      </c>
      <c r="F20" s="22" t="n">
        <v>20464</v>
      </c>
      <c r="G20" s="22" t="n">
        <v>40431</v>
      </c>
      <c r="H20" s="22" t="n">
        <v>31215</v>
      </c>
      <c r="I20" s="22" t="n">
        <v>1411</v>
      </c>
      <c r="J20" s="22" t="n">
        <v>31015</v>
      </c>
      <c r="K20" s="22" t="n">
        <v>29054</v>
      </c>
      <c r="L20" s="22" t="n">
        <v>60146</v>
      </c>
      <c r="M20" s="22" t="n">
        <v>31908</v>
      </c>
      <c r="N20" s="22" t="n">
        <v>27826</v>
      </c>
      <c r="O20" s="22" t="n">
        <v>719</v>
      </c>
      <c r="P20" s="22" t="n">
        <v>30827</v>
      </c>
      <c r="Q20" s="22" t="n">
        <v>29331</v>
      </c>
      <c r="R20" s="22" t="n">
        <v>60210</v>
      </c>
      <c r="S20" s="22" t="n">
        <v>41730</v>
      </c>
      <c r="T20" s="22" t="n">
        <v>40263</v>
      </c>
      <c r="U20" s="22" t="n">
        <v>3133</v>
      </c>
      <c r="V20" s="22" t="n">
        <v>1251</v>
      </c>
      <c r="W20" s="22" t="n">
        <v>701</v>
      </c>
      <c r="X20" s="22" t="n">
        <v>24294</v>
      </c>
      <c r="Y20" s="22" t="n">
        <v>26934</v>
      </c>
      <c r="Z20" s="22" t="n">
        <v>51382</v>
      </c>
      <c r="AA20" s="22" t="n">
        <v>23778</v>
      </c>
      <c r="AB20" s="22" t="n">
        <v>24520</v>
      </c>
      <c r="AC20" s="22" t="n">
        <v>3483</v>
      </c>
      <c r="AD20" s="22" t="n">
        <v>27058</v>
      </c>
      <c r="AE20" s="22" t="n">
        <v>24216</v>
      </c>
      <c r="AF20" s="22" t="n">
        <v>51412</v>
      </c>
      <c r="AG20" s="22" t="n">
        <v>42045</v>
      </c>
      <c r="AH20" s="22" t="n">
        <v>40991</v>
      </c>
      <c r="AI20" s="22" t="n">
        <v>890</v>
      </c>
      <c r="AJ20" s="22" t="n">
        <v>165</v>
      </c>
      <c r="AK20" s="22" t="n">
        <v>171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</row>
    <row r="21">
      <c r="A21" s="83" t="n">
        <v>19</v>
      </c>
      <c r="B21" s="22" t="n">
        <v>17608</v>
      </c>
      <c r="C21" s="22" t="n">
        <v>12726</v>
      </c>
      <c r="D21" s="22" t="n">
        <v>763</v>
      </c>
      <c r="E21" s="22" t="n">
        <v>18370</v>
      </c>
      <c r="F21" s="22" t="n">
        <v>12089</v>
      </c>
      <c r="G21" s="22" t="n">
        <v>49168</v>
      </c>
      <c r="H21" s="22" t="n">
        <v>16720</v>
      </c>
      <c r="I21" s="22" t="n">
        <v>886</v>
      </c>
      <c r="J21" s="22" t="n">
        <v>38575</v>
      </c>
      <c r="K21" s="22" t="n">
        <v>15429</v>
      </c>
      <c r="L21" s="22" t="n">
        <v>54073</v>
      </c>
      <c r="M21" s="22" t="n">
        <v>39109</v>
      </c>
      <c r="N21" s="22" t="n">
        <v>14721</v>
      </c>
      <c r="O21" s="22" t="n">
        <v>581</v>
      </c>
      <c r="P21" s="22" t="n">
        <v>38566</v>
      </c>
      <c r="Q21" s="22" t="n">
        <v>15514</v>
      </c>
      <c r="R21" s="22" t="n">
        <v>54165</v>
      </c>
      <c r="S21" s="22" t="n">
        <v>52748</v>
      </c>
      <c r="T21" s="22" t="n">
        <v>23014</v>
      </c>
      <c r="U21" s="22" t="n">
        <v>2276</v>
      </c>
      <c r="V21" s="22" t="n">
        <v>750</v>
      </c>
      <c r="W21" s="22" t="n">
        <v>635</v>
      </c>
      <c r="X21" s="22" t="n">
        <v>31820</v>
      </c>
      <c r="Y21" s="22" t="n">
        <v>14411</v>
      </c>
      <c r="Z21" s="22" t="n">
        <v>46324</v>
      </c>
      <c r="AA21" s="22" t="n">
        <v>32006</v>
      </c>
      <c r="AB21" s="22" t="n">
        <v>12782</v>
      </c>
      <c r="AC21" s="22" t="n">
        <v>2295</v>
      </c>
      <c r="AD21" s="22" t="n">
        <v>33191</v>
      </c>
      <c r="AE21" s="22" t="n">
        <v>13093</v>
      </c>
      <c r="AF21" s="22" t="n">
        <v>46386</v>
      </c>
      <c r="AG21" s="22" t="n">
        <v>58435</v>
      </c>
      <c r="AH21" s="22" t="n">
        <v>21905</v>
      </c>
      <c r="AI21" s="22" t="n">
        <v>663</v>
      </c>
      <c r="AJ21" s="22" t="n">
        <v>164</v>
      </c>
      <c r="AK21" s="22" t="n">
        <v>129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</row>
    <row r="22">
      <c r="A22" s="83" t="n">
        <v>20</v>
      </c>
      <c r="B22" s="22" t="n">
        <v>19079</v>
      </c>
      <c r="C22" s="22" t="n">
        <v>9118</v>
      </c>
      <c r="D22" s="22" t="n">
        <v>765</v>
      </c>
      <c r="E22" s="22" t="n">
        <v>19971</v>
      </c>
      <c r="F22" s="22" t="n">
        <v>8823</v>
      </c>
      <c r="G22" s="22" t="n">
        <v>49610</v>
      </c>
      <c r="H22" s="22" t="n">
        <v>11553</v>
      </c>
      <c r="I22" s="22" t="n">
        <v>992</v>
      </c>
      <c r="J22" s="22" t="n">
        <v>37969</v>
      </c>
      <c r="K22" s="22" t="n">
        <v>10677</v>
      </c>
      <c r="L22" s="22" t="n">
        <v>48702</v>
      </c>
      <c r="M22" s="22" t="n">
        <v>38689</v>
      </c>
      <c r="N22" s="22" t="n">
        <v>9765</v>
      </c>
      <c r="O22" s="22" t="n">
        <v>565</v>
      </c>
      <c r="P22" s="22" t="n">
        <v>37754</v>
      </c>
      <c r="Q22" s="22" t="n">
        <v>11013</v>
      </c>
      <c r="R22" s="22" t="n">
        <v>48829</v>
      </c>
      <c r="S22" s="22" t="n">
        <v>53770</v>
      </c>
      <c r="T22" s="22" t="n">
        <v>15372</v>
      </c>
      <c r="U22" s="22" t="n">
        <v>1960</v>
      </c>
      <c r="V22" s="22" t="n">
        <v>617</v>
      </c>
      <c r="W22" s="22" t="n">
        <v>655</v>
      </c>
      <c r="X22" s="22" t="n">
        <v>32221</v>
      </c>
      <c r="Y22" s="22" t="n">
        <v>10699</v>
      </c>
      <c r="Z22" s="22" t="n">
        <v>43043</v>
      </c>
      <c r="AA22" s="22" t="n">
        <v>32776</v>
      </c>
      <c r="AB22" s="22" t="n">
        <v>9080</v>
      </c>
      <c r="AC22" s="22" t="n">
        <v>2015</v>
      </c>
      <c r="AD22" s="22" t="n">
        <v>33879</v>
      </c>
      <c r="AE22" s="22" t="n">
        <v>8897</v>
      </c>
      <c r="AF22" s="22" t="n">
        <v>42900</v>
      </c>
      <c r="AG22" s="22" t="n">
        <v>60704</v>
      </c>
      <c r="AH22" s="22" t="n">
        <v>17057</v>
      </c>
      <c r="AI22" s="22" t="n">
        <v>535</v>
      </c>
      <c r="AJ22" s="22" t="n">
        <v>128</v>
      </c>
      <c r="AK22" s="22" t="n">
        <v>140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</row>
    <row r="23">
      <c r="A23" s="83" t="n">
        <v>21</v>
      </c>
      <c r="B23" s="22" t="n">
        <v>14026</v>
      </c>
      <c r="C23" s="22" t="n">
        <v>24733</v>
      </c>
      <c r="D23" s="22" t="n">
        <v>1037</v>
      </c>
      <c r="E23" s="22" t="n">
        <v>15682</v>
      </c>
      <c r="F23" s="22" t="n">
        <v>23713</v>
      </c>
      <c r="G23" s="22" t="n">
        <v>35573</v>
      </c>
      <c r="H23" s="22" t="n">
        <v>29575</v>
      </c>
      <c r="I23" s="22" t="n">
        <v>1368</v>
      </c>
      <c r="J23" s="22" t="n">
        <v>26303</v>
      </c>
      <c r="K23" s="22" t="n">
        <v>26814</v>
      </c>
      <c r="L23" s="22" t="n">
        <v>53166</v>
      </c>
      <c r="M23" s="22" t="n">
        <v>27723</v>
      </c>
      <c r="N23" s="22" t="n">
        <v>25239</v>
      </c>
      <c r="O23" s="22" t="n">
        <v>663</v>
      </c>
      <c r="P23" s="22" t="n">
        <v>25457</v>
      </c>
      <c r="Q23" s="22" t="n">
        <v>27740</v>
      </c>
      <c r="R23" s="22" t="n">
        <v>53234</v>
      </c>
      <c r="S23" s="22" t="n">
        <v>34873</v>
      </c>
      <c r="T23" s="22" t="n">
        <v>37731</v>
      </c>
      <c r="U23" s="22" t="n">
        <v>2828</v>
      </c>
      <c r="V23" s="22" t="n">
        <v>747</v>
      </c>
      <c r="W23" s="22" t="n">
        <v>645</v>
      </c>
      <c r="X23" s="22" t="n">
        <v>20818</v>
      </c>
      <c r="Y23" s="22" t="n">
        <v>23927</v>
      </c>
      <c r="Z23" s="22" t="n">
        <v>44859</v>
      </c>
      <c r="AA23" s="22" t="n">
        <v>20646</v>
      </c>
      <c r="AB23" s="22" t="n">
        <v>21495</v>
      </c>
      <c r="AC23" s="22" t="n">
        <v>3231</v>
      </c>
      <c r="AD23" s="22" t="n">
        <v>26265</v>
      </c>
      <c r="AE23" s="22" t="n">
        <v>18338</v>
      </c>
      <c r="AF23" s="22" t="n">
        <v>44706</v>
      </c>
      <c r="AG23" s="22" t="n">
        <v>37813</v>
      </c>
      <c r="AH23" s="22" t="n">
        <v>37758</v>
      </c>
      <c r="AI23" s="22" t="n">
        <v>711</v>
      </c>
      <c r="AJ23" s="22" t="n">
        <v>171</v>
      </c>
      <c r="AK23" s="22" t="n">
        <v>183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</row>
    <row r="24">
      <c r="A24" s="83" t="n">
        <v>22</v>
      </c>
      <c r="B24" s="22" t="n">
        <v>15722</v>
      </c>
      <c r="C24" s="22" t="n">
        <v>28860</v>
      </c>
      <c r="D24" s="22" t="n">
        <v>1093</v>
      </c>
      <c r="E24" s="22" t="n">
        <v>17228</v>
      </c>
      <c r="F24" s="22" t="n">
        <v>27763</v>
      </c>
      <c r="G24" s="22" t="n">
        <v>37868</v>
      </c>
      <c r="H24" s="22" t="n">
        <v>34206</v>
      </c>
      <c r="I24" s="22" t="n">
        <v>1754</v>
      </c>
      <c r="J24" s="22" t="n">
        <v>26514</v>
      </c>
      <c r="K24" s="22" t="n">
        <v>29403</v>
      </c>
      <c r="L24" s="22" t="n">
        <v>55976</v>
      </c>
      <c r="M24" s="22" t="n">
        <v>27825</v>
      </c>
      <c r="N24" s="22" t="n">
        <v>27839</v>
      </c>
      <c r="O24" s="22" t="n">
        <v>648</v>
      </c>
      <c r="P24" s="22" t="n">
        <v>25789</v>
      </c>
      <c r="Q24" s="22" t="n">
        <v>30171</v>
      </c>
      <c r="R24" s="22" t="n">
        <v>56009</v>
      </c>
      <c r="S24" s="22" t="n">
        <v>33885</v>
      </c>
      <c r="T24" s="22" t="n">
        <v>41775</v>
      </c>
      <c r="U24" s="22" t="n">
        <v>3448</v>
      </c>
      <c r="V24" s="22" t="n">
        <v>883</v>
      </c>
      <c r="W24" s="22" t="n">
        <v>739</v>
      </c>
      <c r="X24" s="22" t="n">
        <v>21292</v>
      </c>
      <c r="Y24" s="22" t="n">
        <v>26506</v>
      </c>
      <c r="Z24" s="22" t="n">
        <v>47877</v>
      </c>
      <c r="AA24" s="22" t="n">
        <v>21428</v>
      </c>
      <c r="AB24" s="22" t="n">
        <v>23736</v>
      </c>
      <c r="AC24" s="22" t="n">
        <v>3259</v>
      </c>
      <c r="AD24" s="22" t="n">
        <v>25312</v>
      </c>
      <c r="AE24" s="22" t="n">
        <v>21856</v>
      </c>
      <c r="AF24" s="22" t="n">
        <v>47283</v>
      </c>
      <c r="AG24" s="22" t="n">
        <v>38047</v>
      </c>
      <c r="AH24" s="22" t="n">
        <v>44198</v>
      </c>
      <c r="AI24" s="22" t="n">
        <v>788</v>
      </c>
      <c r="AJ24" s="22" t="n">
        <v>147</v>
      </c>
      <c r="AK24" s="22" t="n">
        <v>153</v>
      </c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</row>
    <row r="25">
      <c r="A25" s="83" t="n">
        <v>23</v>
      </c>
      <c r="B25" s="22" t="n">
        <v>14361</v>
      </c>
      <c r="C25" s="22" t="n">
        <v>26005</v>
      </c>
      <c r="D25" s="22" t="n">
        <v>1146</v>
      </c>
      <c r="E25" s="22" t="n">
        <v>15706</v>
      </c>
      <c r="F25" s="22" t="n">
        <v>25446</v>
      </c>
      <c r="G25" s="22" t="n">
        <v>40450</v>
      </c>
      <c r="H25" s="22" t="n">
        <v>36426</v>
      </c>
      <c r="I25" s="22" t="n">
        <v>1652</v>
      </c>
      <c r="J25" s="22" t="n">
        <v>30728</v>
      </c>
      <c r="K25" s="22" t="n">
        <v>32707</v>
      </c>
      <c r="L25" s="22" t="n">
        <v>63494</v>
      </c>
      <c r="M25" s="22" t="n">
        <v>31884</v>
      </c>
      <c r="N25" s="22" t="n">
        <v>31227</v>
      </c>
      <c r="O25" s="22" t="n">
        <v>748</v>
      </c>
      <c r="P25" s="22" t="n">
        <v>30108</v>
      </c>
      <c r="Q25" s="22" t="n">
        <v>33445</v>
      </c>
      <c r="R25" s="22" t="n">
        <v>63601</v>
      </c>
      <c r="S25" s="22" t="n">
        <v>37768</v>
      </c>
      <c r="T25" s="22" t="n">
        <v>46249</v>
      </c>
      <c r="U25" s="22" t="n">
        <v>3502</v>
      </c>
      <c r="V25" s="22" t="n">
        <v>1119</v>
      </c>
      <c r="W25" s="22" t="n">
        <v>711</v>
      </c>
      <c r="X25" s="22" t="n">
        <v>23412</v>
      </c>
      <c r="Y25" s="22" t="n">
        <v>30136</v>
      </c>
      <c r="Z25" s="22" t="n">
        <v>53664</v>
      </c>
      <c r="AA25" s="22" t="n">
        <v>23425</v>
      </c>
      <c r="AB25" s="22" t="n">
        <v>27523</v>
      </c>
      <c r="AC25" s="22" t="n">
        <v>3209</v>
      </c>
      <c r="AD25" s="22" t="n">
        <v>26778</v>
      </c>
      <c r="AE25" s="22" t="n">
        <v>26375</v>
      </c>
      <c r="AF25" s="22" t="n">
        <v>53277</v>
      </c>
      <c r="AG25" s="22" t="n">
        <v>39376</v>
      </c>
      <c r="AH25" s="22" t="n">
        <v>47664</v>
      </c>
      <c r="AI25" s="22" t="n">
        <v>843</v>
      </c>
      <c r="AJ25" s="22" t="n">
        <v>176</v>
      </c>
      <c r="AK25" s="22" t="n">
        <v>159</v>
      </c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</row>
    <row r="26">
      <c r="A26" s="83" t="n">
        <v>24</v>
      </c>
      <c r="B26" s="22" t="n">
        <v>19063</v>
      </c>
      <c r="C26" s="22" t="n">
        <v>16182</v>
      </c>
      <c r="D26" s="22" t="n">
        <v>878</v>
      </c>
      <c r="E26" s="22" t="n">
        <v>20134</v>
      </c>
      <c r="F26" s="22" t="n">
        <v>15533</v>
      </c>
      <c r="G26" s="22" t="n">
        <v>44547</v>
      </c>
      <c r="H26" s="22" t="n">
        <v>19007</v>
      </c>
      <c r="I26" s="22" t="n">
        <v>979</v>
      </c>
      <c r="J26" s="22" t="n">
        <v>36595</v>
      </c>
      <c r="K26" s="22" t="n">
        <v>17969</v>
      </c>
      <c r="L26" s="22" t="n">
        <v>54623</v>
      </c>
      <c r="M26" s="22" t="n">
        <v>37153</v>
      </c>
      <c r="N26" s="22" t="n">
        <v>17139</v>
      </c>
      <c r="O26" s="22" t="n">
        <v>692</v>
      </c>
      <c r="P26" s="22" t="n">
        <v>36135</v>
      </c>
      <c r="Q26" s="22" t="n">
        <v>18510</v>
      </c>
      <c r="R26" s="22" t="n">
        <v>54690</v>
      </c>
      <c r="S26" s="22" t="n">
        <v>46215</v>
      </c>
      <c r="T26" s="22" t="n">
        <v>25103</v>
      </c>
      <c r="U26" s="22" t="n">
        <v>2039</v>
      </c>
      <c r="V26" s="22" t="n">
        <v>657</v>
      </c>
      <c r="W26" s="22" t="n">
        <v>539</v>
      </c>
      <c r="X26" s="22" t="n">
        <v>32627</v>
      </c>
      <c r="Y26" s="22" t="n">
        <v>17420</v>
      </c>
      <c r="Z26" s="22" t="n">
        <v>50177</v>
      </c>
      <c r="AA26" s="22" t="n">
        <v>32842</v>
      </c>
      <c r="AB26" s="22" t="n">
        <v>15477</v>
      </c>
      <c r="AC26" s="22" t="n">
        <v>2598</v>
      </c>
      <c r="AD26" s="22" t="n">
        <v>34686</v>
      </c>
      <c r="AE26" s="22" t="n">
        <v>15516</v>
      </c>
      <c r="AF26" s="22" t="n">
        <v>50322</v>
      </c>
      <c r="AG26" s="22" t="n">
        <v>55707</v>
      </c>
      <c r="AH26" s="22" t="n">
        <v>27326</v>
      </c>
      <c r="AI26" s="22" t="n">
        <v>558</v>
      </c>
      <c r="AJ26" s="22" t="n">
        <v>156</v>
      </c>
      <c r="AK26" s="22" t="n">
        <v>132</v>
      </c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</row>
    <row r="27">
      <c r="A27" s="83" t="n">
        <v>25</v>
      </c>
      <c r="B27" s="22" t="n">
        <v>16448</v>
      </c>
      <c r="C27" s="22" t="n">
        <v>36059</v>
      </c>
      <c r="D27" s="22" t="n">
        <v>871</v>
      </c>
      <c r="E27" s="22" t="n">
        <v>17812</v>
      </c>
      <c r="F27" s="22" t="n">
        <v>35151</v>
      </c>
      <c r="G27" s="22" t="n">
        <v>39918</v>
      </c>
      <c r="H27" s="22" t="n">
        <v>42753</v>
      </c>
      <c r="I27" s="22" t="n">
        <v>1076</v>
      </c>
      <c r="J27" s="22" t="n">
        <v>31890</v>
      </c>
      <c r="K27" s="22" t="n">
        <v>38206</v>
      </c>
      <c r="L27" s="22" t="n">
        <v>70147</v>
      </c>
      <c r="M27" s="22" t="n">
        <v>32572</v>
      </c>
      <c r="N27" s="22" t="n">
        <v>37314</v>
      </c>
      <c r="O27" s="22" t="n">
        <v>663</v>
      </c>
      <c r="P27" s="22" t="n">
        <v>31375</v>
      </c>
      <c r="Q27" s="22" t="n">
        <v>38756</v>
      </c>
      <c r="R27" s="22" t="n">
        <v>70175</v>
      </c>
      <c r="S27" s="22" t="n">
        <v>42383</v>
      </c>
      <c r="T27" s="22" t="n">
        <v>54671</v>
      </c>
      <c r="U27" s="22" t="n">
        <v>2435</v>
      </c>
      <c r="V27" s="22" t="n">
        <v>846</v>
      </c>
      <c r="W27" s="22" t="n">
        <v>412</v>
      </c>
      <c r="X27" s="22" t="n">
        <v>29292</v>
      </c>
      <c r="Y27" s="22" t="n">
        <v>34233</v>
      </c>
      <c r="Z27" s="22" t="n">
        <v>63635</v>
      </c>
      <c r="AA27" s="22" t="n">
        <v>29123</v>
      </c>
      <c r="AB27" s="22" t="n">
        <v>31507</v>
      </c>
      <c r="AC27" s="22" t="n">
        <v>3734</v>
      </c>
      <c r="AD27" s="22" t="n">
        <v>33763</v>
      </c>
      <c r="AE27" s="22" t="n">
        <v>29730</v>
      </c>
      <c r="AF27" s="22" t="n">
        <v>63626</v>
      </c>
      <c r="AG27" s="22" t="n">
        <v>49663</v>
      </c>
      <c r="AH27" s="22" t="n">
        <v>54612</v>
      </c>
      <c r="AI27" s="22" t="n">
        <v>636</v>
      </c>
      <c r="AJ27" s="22" t="n">
        <v>334</v>
      </c>
      <c r="AK27" s="22" t="n">
        <v>174</v>
      </c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</row>
    <row r="28">
      <c r="A28" s="83" t="n">
        <v>26</v>
      </c>
      <c r="B28" s="22" t="n">
        <v>19699</v>
      </c>
      <c r="C28" s="22" t="n">
        <v>10081</v>
      </c>
      <c r="D28" s="22" t="n">
        <v>564</v>
      </c>
      <c r="E28" s="22" t="n">
        <v>20147</v>
      </c>
      <c r="F28" s="22" t="n">
        <v>9742</v>
      </c>
      <c r="G28" s="22" t="n">
        <v>45882</v>
      </c>
      <c r="H28" s="22" t="n">
        <v>13918</v>
      </c>
      <c r="I28" s="22" t="n">
        <v>718</v>
      </c>
      <c r="J28" s="22" t="n">
        <v>34145</v>
      </c>
      <c r="K28" s="22" t="n">
        <v>12543</v>
      </c>
      <c r="L28" s="22" t="n">
        <v>46741</v>
      </c>
      <c r="M28" s="22" t="n">
        <v>34410</v>
      </c>
      <c r="N28" s="22" t="n">
        <v>12061</v>
      </c>
      <c r="O28" s="22" t="n">
        <v>512</v>
      </c>
      <c r="P28" s="22" t="n">
        <v>34212</v>
      </c>
      <c r="Q28" s="22" t="n">
        <v>12551</v>
      </c>
      <c r="R28" s="22" t="n">
        <v>46797</v>
      </c>
      <c r="S28" s="22" t="n">
        <v>52621</v>
      </c>
      <c r="T28" s="22" t="n">
        <v>18398</v>
      </c>
      <c r="U28" s="22" t="n">
        <v>1405</v>
      </c>
      <c r="V28" s="22" t="n">
        <v>525</v>
      </c>
      <c r="W28" s="22" t="n">
        <v>555</v>
      </c>
      <c r="X28" s="22" t="n">
        <v>31066</v>
      </c>
      <c r="Y28" s="22" t="n">
        <v>12333</v>
      </c>
      <c r="Z28" s="22" t="n">
        <v>43498</v>
      </c>
      <c r="AA28" s="22" t="n">
        <v>30499</v>
      </c>
      <c r="AB28" s="22" t="n">
        <v>11033</v>
      </c>
      <c r="AC28" s="22" t="n">
        <v>2520</v>
      </c>
      <c r="AD28" s="22" t="n">
        <v>32468</v>
      </c>
      <c r="AE28" s="22" t="n">
        <v>10811</v>
      </c>
      <c r="AF28" s="22" t="n">
        <v>43389</v>
      </c>
      <c r="AG28" s="22" t="n">
        <v>55504</v>
      </c>
      <c r="AH28" s="22" t="n">
        <v>18387</v>
      </c>
      <c r="AI28" s="22" t="n">
        <v>357</v>
      </c>
      <c r="AJ28" s="22" t="n">
        <v>153</v>
      </c>
      <c r="AK28" s="22" t="n">
        <v>119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</row>
    <row r="29">
      <c r="A29" s="83" t="n">
        <v>27</v>
      </c>
      <c r="B29" s="22" t="n">
        <v>26672</v>
      </c>
      <c r="C29" s="22" t="n">
        <v>13437</v>
      </c>
      <c r="D29" s="22" t="n">
        <v>806</v>
      </c>
      <c r="E29" s="22" t="n">
        <v>27197</v>
      </c>
      <c r="F29" s="22" t="n">
        <v>13175</v>
      </c>
      <c r="G29" s="22" t="n">
        <v>65713</v>
      </c>
      <c r="H29" s="22" t="n">
        <v>15273</v>
      </c>
      <c r="I29" s="22" t="n">
        <v>1151</v>
      </c>
      <c r="J29" s="22" t="n">
        <v>51499</v>
      </c>
      <c r="K29" s="22" t="n">
        <v>14719</v>
      </c>
      <c r="L29" s="22" t="n">
        <v>66280</v>
      </c>
      <c r="M29" s="22" t="n">
        <v>51892</v>
      </c>
      <c r="N29" s="22" t="n">
        <v>13964</v>
      </c>
      <c r="O29" s="22" t="n">
        <v>703</v>
      </c>
      <c r="P29" s="22" t="n">
        <v>51476</v>
      </c>
      <c r="Q29" s="22" t="n">
        <v>14802</v>
      </c>
      <c r="R29" s="22" t="n">
        <v>66330</v>
      </c>
      <c r="S29" s="22" t="n">
        <v>68309</v>
      </c>
      <c r="T29" s="22" t="n">
        <v>19369</v>
      </c>
      <c r="U29" s="22" t="n">
        <v>2207</v>
      </c>
      <c r="V29" s="22" t="n">
        <v>791</v>
      </c>
      <c r="W29" s="22" t="n">
        <v>824</v>
      </c>
      <c r="X29" s="22" t="n">
        <v>43866</v>
      </c>
      <c r="Y29" s="22" t="n">
        <v>14522</v>
      </c>
      <c r="Z29" s="22" t="n">
        <v>58532</v>
      </c>
      <c r="AA29" s="22" t="n">
        <v>42614</v>
      </c>
      <c r="AB29" s="22" t="n">
        <v>12370</v>
      </c>
      <c r="AC29" s="22" t="n">
        <v>4097</v>
      </c>
      <c r="AD29" s="22" t="n">
        <v>45678</v>
      </c>
      <c r="AE29" s="22" t="n">
        <v>12546</v>
      </c>
      <c r="AF29" s="22" t="n">
        <v>58456</v>
      </c>
      <c r="AG29" s="22" t="n">
        <v>69970</v>
      </c>
      <c r="AH29" s="22" t="n">
        <v>21062</v>
      </c>
      <c r="AI29" s="22" t="n">
        <v>679</v>
      </c>
      <c r="AJ29" s="22" t="n">
        <v>191</v>
      </c>
      <c r="AK29" s="22" t="n">
        <v>210</v>
      </c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</row>
    <row r="30">
      <c r="A30" s="83" t="n">
        <v>28</v>
      </c>
      <c r="B30" s="22" t="n">
        <v>18905</v>
      </c>
      <c r="C30" s="22" t="n">
        <v>19713</v>
      </c>
      <c r="D30" s="22" t="n">
        <v>1062</v>
      </c>
      <c r="E30" s="22" t="n">
        <v>19256</v>
      </c>
      <c r="F30" s="22" t="n">
        <v>20095</v>
      </c>
      <c r="G30" s="22" t="n">
        <v>60458</v>
      </c>
      <c r="H30" s="22" t="n">
        <v>31227</v>
      </c>
      <c r="I30" s="22" t="n">
        <v>2110</v>
      </c>
      <c r="J30" s="22" t="n">
        <v>44972</v>
      </c>
      <c r="K30" s="22" t="n">
        <v>32421</v>
      </c>
      <c r="L30" s="22" t="n">
        <v>77462</v>
      </c>
      <c r="M30" s="22" t="n">
        <v>46401</v>
      </c>
      <c r="N30" s="22" t="n">
        <v>30421</v>
      </c>
      <c r="O30" s="22" t="n">
        <v>964</v>
      </c>
      <c r="P30" s="22" t="n">
        <v>45343</v>
      </c>
      <c r="Q30" s="22" t="n">
        <v>32061</v>
      </c>
      <c r="R30" s="22" t="n">
        <v>77471</v>
      </c>
      <c r="S30" s="22" t="n">
        <v>56794</v>
      </c>
      <c r="T30" s="22" t="n">
        <v>38304</v>
      </c>
      <c r="U30" s="22" t="n">
        <v>4807</v>
      </c>
      <c r="V30" s="22" t="n">
        <v>1353</v>
      </c>
      <c r="W30" s="22" t="n">
        <v>828</v>
      </c>
      <c r="X30" s="22" t="n">
        <v>34951</v>
      </c>
      <c r="Y30" s="22" t="n">
        <v>31753</v>
      </c>
      <c r="Z30" s="22" t="n">
        <v>66916</v>
      </c>
      <c r="AA30" s="22" t="n">
        <v>32057</v>
      </c>
      <c r="AB30" s="22" t="n">
        <v>27096</v>
      </c>
      <c r="AC30" s="22" t="n">
        <v>7565</v>
      </c>
      <c r="AD30" s="22" t="n">
        <v>40853</v>
      </c>
      <c r="AE30" s="22" t="n">
        <v>24792</v>
      </c>
      <c r="AF30" s="22" t="n">
        <v>66155</v>
      </c>
      <c r="AG30" s="22" t="n">
        <v>49741</v>
      </c>
      <c r="AH30" s="22" t="n">
        <v>46774</v>
      </c>
      <c r="AI30" s="22" t="n">
        <v>1056</v>
      </c>
      <c r="AJ30" s="22" t="n">
        <v>208</v>
      </c>
      <c r="AK30" s="22" t="n">
        <v>230</v>
      </c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</row>
    <row r="31">
      <c r="A31" s="83" t="n">
        <v>29</v>
      </c>
      <c r="B31" s="22" t="n">
        <v>11439</v>
      </c>
      <c r="C31" s="22" t="n">
        <v>26888</v>
      </c>
      <c r="D31" s="22" t="n">
        <v>820</v>
      </c>
      <c r="E31" s="22" t="n">
        <v>12100</v>
      </c>
      <c r="F31" s="22" t="n">
        <v>26501</v>
      </c>
      <c r="G31" s="22" t="n">
        <v>40221</v>
      </c>
      <c r="H31" s="22" t="n">
        <v>45362</v>
      </c>
      <c r="I31" s="22" t="n">
        <v>1485</v>
      </c>
      <c r="J31" s="22" t="n">
        <v>28598</v>
      </c>
      <c r="K31" s="22" t="n">
        <v>39827</v>
      </c>
      <c r="L31" s="22" t="n">
        <v>68485</v>
      </c>
      <c r="M31" s="22" t="n">
        <v>29285</v>
      </c>
      <c r="N31" s="22" t="n">
        <v>38631</v>
      </c>
      <c r="O31" s="22" t="n">
        <v>769</v>
      </c>
      <c r="P31" s="22" t="n">
        <v>28524</v>
      </c>
      <c r="Q31" s="22" t="n">
        <v>39943</v>
      </c>
      <c r="R31" s="22" t="n">
        <v>68522</v>
      </c>
      <c r="S31" s="22" t="n">
        <v>37952</v>
      </c>
      <c r="T31" s="22" t="n">
        <v>54926</v>
      </c>
      <c r="U31" s="22" t="n">
        <v>3296</v>
      </c>
      <c r="V31" s="22" t="n">
        <v>1092</v>
      </c>
      <c r="W31" s="22" t="n">
        <v>510</v>
      </c>
      <c r="X31" s="22" t="n">
        <v>23657</v>
      </c>
      <c r="Y31" s="22" t="n">
        <v>36980</v>
      </c>
      <c r="Z31" s="22" t="n">
        <v>60865</v>
      </c>
      <c r="AA31" s="22" t="n">
        <v>21426</v>
      </c>
      <c r="AB31" s="22" t="n">
        <v>33555</v>
      </c>
      <c r="AC31" s="22" t="n">
        <v>6021</v>
      </c>
      <c r="AD31" s="22" t="n">
        <v>28196</v>
      </c>
      <c r="AE31" s="22" t="n">
        <v>31861</v>
      </c>
      <c r="AF31" s="22" t="n">
        <v>60396</v>
      </c>
      <c r="AG31" s="22" t="n">
        <v>37286</v>
      </c>
      <c r="AH31" s="22" t="n">
        <v>55927</v>
      </c>
      <c r="AI31" s="22" t="n">
        <v>807</v>
      </c>
      <c r="AJ31" s="22" t="n">
        <v>245</v>
      </c>
      <c r="AK31" s="22" t="n">
        <v>164</v>
      </c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</row>
    <row r="32">
      <c r="A32" s="83" t="n">
        <v>30</v>
      </c>
      <c r="B32" s="22" t="n">
        <v>16363</v>
      </c>
      <c r="C32" s="22" t="n">
        <v>31185</v>
      </c>
      <c r="D32" s="22" t="n">
        <v>962</v>
      </c>
      <c r="E32" s="22" t="n">
        <v>17409</v>
      </c>
      <c r="F32" s="22" t="n">
        <v>30649</v>
      </c>
      <c r="G32" s="22" t="n">
        <v>44087</v>
      </c>
      <c r="H32" s="22" t="n">
        <v>40384</v>
      </c>
      <c r="I32" s="22" t="n">
        <v>1901</v>
      </c>
      <c r="J32" s="22" t="n">
        <v>30667</v>
      </c>
      <c r="K32" s="22" t="n">
        <v>37436</v>
      </c>
      <c r="L32" s="22" t="n">
        <v>68162</v>
      </c>
      <c r="M32" s="22" t="n">
        <v>31563</v>
      </c>
      <c r="N32" s="22" t="n">
        <v>35982</v>
      </c>
      <c r="O32" s="22" t="n">
        <v>833</v>
      </c>
      <c r="P32" s="22" t="n">
        <v>30632</v>
      </c>
      <c r="Q32" s="22" t="n">
        <v>37436</v>
      </c>
      <c r="R32" s="22" t="n">
        <v>68158</v>
      </c>
      <c r="S32" s="22" t="n">
        <v>37979</v>
      </c>
      <c r="T32" s="22" t="n">
        <v>46754</v>
      </c>
      <c r="U32" s="22" t="n">
        <v>3719</v>
      </c>
      <c r="V32" s="22" t="n">
        <v>1318</v>
      </c>
      <c r="W32" s="22" t="n">
        <v>519</v>
      </c>
      <c r="X32" s="22" t="n">
        <v>25001</v>
      </c>
      <c r="Y32" s="22" t="n">
        <v>36082</v>
      </c>
      <c r="Z32" s="22" t="n">
        <v>61291</v>
      </c>
      <c r="AA32" s="22" t="n">
        <v>22501</v>
      </c>
      <c r="AB32" s="22" t="n">
        <v>31830</v>
      </c>
      <c r="AC32" s="22" t="n">
        <v>6753</v>
      </c>
      <c r="AD32" s="22" t="n">
        <v>30902</v>
      </c>
      <c r="AE32" s="22" t="n">
        <v>29373</v>
      </c>
      <c r="AF32" s="22" t="n">
        <v>60680</v>
      </c>
      <c r="AG32" s="22" t="n">
        <v>36302</v>
      </c>
      <c r="AH32" s="22" t="n">
        <v>53285</v>
      </c>
      <c r="AI32" s="22" t="n">
        <v>768</v>
      </c>
      <c r="AJ32" s="22" t="n">
        <v>234</v>
      </c>
      <c r="AK32" s="22" t="n">
        <v>196</v>
      </c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</row>
    <row r="33">
      <c r="A33" s="83" t="n">
        <v>31</v>
      </c>
      <c r="B33" s="22" t="n">
        <v>16598</v>
      </c>
      <c r="C33" s="22" t="n">
        <v>23151</v>
      </c>
      <c r="D33" s="22" t="n">
        <v>920</v>
      </c>
      <c r="E33" s="22" t="n">
        <v>17719</v>
      </c>
      <c r="F33" s="22" t="n">
        <v>22550</v>
      </c>
      <c r="G33" s="22" t="n">
        <v>57779</v>
      </c>
      <c r="H33" s="22" t="n">
        <v>28533</v>
      </c>
      <c r="I33" s="22" t="n">
        <v>1877</v>
      </c>
      <c r="J33" s="22" t="n">
        <v>46744</v>
      </c>
      <c r="K33" s="22" t="n">
        <v>27605</v>
      </c>
      <c r="L33" s="22" t="n">
        <v>74409</v>
      </c>
      <c r="M33" s="22" t="n">
        <v>47369</v>
      </c>
      <c r="N33" s="22" t="n">
        <v>26667</v>
      </c>
      <c r="O33" s="22" t="n">
        <v>871</v>
      </c>
      <c r="P33" s="22" t="n">
        <v>46347</v>
      </c>
      <c r="Q33" s="22" t="n">
        <v>27978</v>
      </c>
      <c r="R33" s="22" t="n">
        <v>74382</v>
      </c>
      <c r="S33" s="22" t="n">
        <v>56117</v>
      </c>
      <c r="T33" s="22" t="n">
        <v>34744</v>
      </c>
      <c r="U33" s="22" t="n">
        <v>3344</v>
      </c>
      <c r="V33" s="22" t="n">
        <v>1669</v>
      </c>
      <c r="W33" s="22" t="n">
        <v>785</v>
      </c>
      <c r="X33" s="22" t="n">
        <v>35171</v>
      </c>
      <c r="Y33" s="22" t="n">
        <v>24770</v>
      </c>
      <c r="Z33" s="22" t="n">
        <v>60023</v>
      </c>
      <c r="AA33" s="22" t="n">
        <v>33594</v>
      </c>
      <c r="AB33" s="22" t="n">
        <v>21261</v>
      </c>
      <c r="AC33" s="22" t="n">
        <v>5601</v>
      </c>
      <c r="AD33" s="22" t="n">
        <v>36576</v>
      </c>
      <c r="AE33" s="22" t="n">
        <v>22960</v>
      </c>
      <c r="AF33" s="22" t="n">
        <v>59674</v>
      </c>
      <c r="AG33" s="22" t="n">
        <v>52681</v>
      </c>
      <c r="AH33" s="22" t="n">
        <v>37907</v>
      </c>
      <c r="AI33" s="22" t="n">
        <v>819</v>
      </c>
      <c r="AJ33" s="22" t="n">
        <v>315</v>
      </c>
      <c r="AK33" s="22" t="n">
        <v>283</v>
      </c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</row>
    <row r="34">
      <c r="A34" s="83" t="n">
        <v>32</v>
      </c>
      <c r="B34" s="22" t="n">
        <v>15392</v>
      </c>
      <c r="C34" s="22" t="n">
        <v>39694</v>
      </c>
      <c r="D34" s="22" t="n">
        <v>759</v>
      </c>
      <c r="E34" s="22" t="n">
        <v>17448</v>
      </c>
      <c r="F34" s="22" t="n">
        <v>37922</v>
      </c>
      <c r="G34" s="22" t="n">
        <v>32976</v>
      </c>
      <c r="H34" s="22" t="n">
        <v>47486</v>
      </c>
      <c r="I34" s="22" t="n">
        <v>1084</v>
      </c>
      <c r="J34" s="22" t="n">
        <v>23589</v>
      </c>
      <c r="K34" s="22" t="n">
        <v>40319</v>
      </c>
      <c r="L34" s="22" t="n">
        <v>63956</v>
      </c>
      <c r="M34" s="22" t="n">
        <v>23881</v>
      </c>
      <c r="N34" s="22" t="n">
        <v>40013</v>
      </c>
      <c r="O34" s="22" t="n">
        <v>502</v>
      </c>
      <c r="P34" s="22" t="n">
        <v>23121</v>
      </c>
      <c r="Q34" s="22" t="n">
        <v>40844</v>
      </c>
      <c r="R34" s="22" t="n">
        <v>64017</v>
      </c>
      <c r="S34" s="22" t="n">
        <v>36339</v>
      </c>
      <c r="T34" s="22" t="n">
        <v>58182</v>
      </c>
      <c r="U34" s="22" t="n">
        <v>1853</v>
      </c>
      <c r="V34" s="22" t="n">
        <v>782</v>
      </c>
      <c r="W34" s="22" t="n">
        <v>332</v>
      </c>
      <c r="X34" s="22" t="n">
        <v>22108</v>
      </c>
      <c r="Y34" s="22" t="n">
        <v>36400</v>
      </c>
      <c r="Z34" s="22" t="n">
        <v>58587</v>
      </c>
      <c r="AA34" s="22" t="n">
        <v>22125</v>
      </c>
      <c r="AB34" s="22" t="n">
        <v>34156</v>
      </c>
      <c r="AC34" s="22" t="n">
        <v>3704</v>
      </c>
      <c r="AD34" s="22" t="n">
        <v>26913</v>
      </c>
      <c r="AE34" s="22" t="n">
        <v>31282</v>
      </c>
      <c r="AF34" s="22" t="n">
        <v>58299</v>
      </c>
      <c r="AG34" s="22" t="n">
        <v>41967</v>
      </c>
      <c r="AH34" s="22" t="n">
        <v>54451</v>
      </c>
      <c r="AI34" s="22" t="n">
        <v>484</v>
      </c>
      <c r="AJ34" s="22" t="n">
        <v>628</v>
      </c>
      <c r="AK34" s="22" t="n">
        <v>208</v>
      </c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</row>
    <row r="35">
      <c r="A35" s="83" t="n">
        <v>33</v>
      </c>
      <c r="B35" s="22" t="n">
        <v>10092</v>
      </c>
      <c r="C35" s="22" t="n">
        <v>44912</v>
      </c>
      <c r="D35" s="22" t="n">
        <v>1018</v>
      </c>
      <c r="E35" s="22" t="n">
        <v>12134</v>
      </c>
      <c r="F35" s="22" t="n">
        <v>43520</v>
      </c>
      <c r="G35" s="22" t="n">
        <v>26958</v>
      </c>
      <c r="H35" s="22" t="n">
        <v>47839</v>
      </c>
      <c r="I35" s="22" t="n">
        <v>1411</v>
      </c>
      <c r="J35" s="22" t="n">
        <v>19057</v>
      </c>
      <c r="K35" s="22" t="n">
        <v>39306</v>
      </c>
      <c r="L35" s="22" t="n">
        <v>58416</v>
      </c>
      <c r="M35" s="22" t="n">
        <v>19127</v>
      </c>
      <c r="N35" s="22" t="n">
        <v>38941</v>
      </c>
      <c r="O35" s="22" t="n">
        <v>738</v>
      </c>
      <c r="P35" s="22" t="n">
        <v>17785</v>
      </c>
      <c r="Q35" s="22" t="n">
        <v>40644</v>
      </c>
      <c r="R35" s="22" t="n">
        <v>58483</v>
      </c>
      <c r="S35" s="22" t="n">
        <v>25222</v>
      </c>
      <c r="T35" s="22" t="n">
        <v>60278</v>
      </c>
      <c r="U35" s="22" t="n">
        <v>2658</v>
      </c>
      <c r="V35" s="22" t="n">
        <v>1168</v>
      </c>
      <c r="W35" s="22" t="n">
        <v>654</v>
      </c>
      <c r="X35" s="22" t="n">
        <v>16481</v>
      </c>
      <c r="Y35" s="22" t="n">
        <v>34337</v>
      </c>
      <c r="Z35" s="22" t="n">
        <v>50904</v>
      </c>
      <c r="AA35" s="22" t="n">
        <v>15990</v>
      </c>
      <c r="AB35" s="22" t="n">
        <v>32300</v>
      </c>
      <c r="AC35" s="22" t="n">
        <v>2822</v>
      </c>
      <c r="AD35" s="22" t="n">
        <v>18240</v>
      </c>
      <c r="AE35" s="22" t="n">
        <v>32019</v>
      </c>
      <c r="AF35" s="22" t="n">
        <v>50384</v>
      </c>
      <c r="AG35" s="22" t="n">
        <v>29670</v>
      </c>
      <c r="AH35" s="22" t="n">
        <v>53312</v>
      </c>
      <c r="AI35" s="22" t="n">
        <v>844</v>
      </c>
      <c r="AJ35" s="22" t="n">
        <v>419</v>
      </c>
      <c r="AK35" s="22" t="n">
        <v>309</v>
      </c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</row>
    <row r="36">
      <c r="A36" s="83" t="n">
        <v>34</v>
      </c>
      <c r="B36" s="22" t="n">
        <v>10176</v>
      </c>
      <c r="C36" s="22" t="n">
        <v>36080</v>
      </c>
      <c r="D36" s="22" t="n">
        <v>991</v>
      </c>
      <c r="E36" s="22" t="n">
        <v>12068</v>
      </c>
      <c r="F36" s="22" t="n">
        <v>34971</v>
      </c>
      <c r="G36" s="22" t="n">
        <v>29868</v>
      </c>
      <c r="H36" s="22" t="n">
        <v>40792</v>
      </c>
      <c r="I36" s="22" t="n">
        <v>1621</v>
      </c>
      <c r="J36" s="22" t="n">
        <v>21891</v>
      </c>
      <c r="K36" s="22" t="n">
        <v>36411</v>
      </c>
      <c r="L36" s="22" t="n">
        <v>58348</v>
      </c>
      <c r="M36" s="22" t="n">
        <v>22314</v>
      </c>
      <c r="N36" s="22" t="n">
        <v>35580</v>
      </c>
      <c r="O36" s="22" t="n">
        <v>833</v>
      </c>
      <c r="P36" s="22" t="n">
        <v>21611</v>
      </c>
      <c r="Q36" s="22" t="n">
        <v>36565</v>
      </c>
      <c r="R36" s="22" t="n">
        <v>58230</v>
      </c>
      <c r="S36" s="22" t="n">
        <v>29921</v>
      </c>
      <c r="T36" s="22" t="n">
        <v>52363</v>
      </c>
      <c r="U36" s="22" t="n">
        <v>2999</v>
      </c>
      <c r="V36" s="22" t="n">
        <v>1410</v>
      </c>
      <c r="W36" s="22" t="n">
        <v>718</v>
      </c>
      <c r="X36" s="22" t="n">
        <v>16668</v>
      </c>
      <c r="Y36" s="22" t="n">
        <v>33169</v>
      </c>
      <c r="Z36" s="22" t="n">
        <v>49931</v>
      </c>
      <c r="AA36" s="22" t="n">
        <v>16820</v>
      </c>
      <c r="AB36" s="22" t="n">
        <v>29827</v>
      </c>
      <c r="AC36" s="22" t="n">
        <v>3577</v>
      </c>
      <c r="AD36" s="22" t="n">
        <v>18277</v>
      </c>
      <c r="AE36" s="22" t="n">
        <v>30801</v>
      </c>
      <c r="AF36" s="22" t="n">
        <v>49227</v>
      </c>
      <c r="AG36" s="22" t="n">
        <v>30633</v>
      </c>
      <c r="AH36" s="22" t="n">
        <v>49637</v>
      </c>
      <c r="AI36" s="22" t="n">
        <v>871</v>
      </c>
      <c r="AJ36" s="22" t="n">
        <v>323</v>
      </c>
      <c r="AK36" s="22" t="n">
        <v>235</v>
      </c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</row>
    <row r="37">
      <c r="A37" s="83" t="n">
        <v>35</v>
      </c>
      <c r="B37" s="22" t="n">
        <v>12061</v>
      </c>
      <c r="C37" s="22" t="n">
        <v>41169</v>
      </c>
      <c r="D37" s="22" t="n">
        <v>1240</v>
      </c>
      <c r="E37" s="22" t="n">
        <v>14164</v>
      </c>
      <c r="F37" s="22" t="n">
        <v>40175</v>
      </c>
      <c r="G37" s="22" t="n">
        <v>29608</v>
      </c>
      <c r="H37" s="22" t="n">
        <v>46025</v>
      </c>
      <c r="I37" s="22" t="n">
        <v>1864</v>
      </c>
      <c r="J37" s="22" t="n">
        <v>22056</v>
      </c>
      <c r="K37" s="22" t="n">
        <v>40327</v>
      </c>
      <c r="L37" s="22" t="n">
        <v>62445</v>
      </c>
      <c r="M37" s="22" t="n">
        <v>22533</v>
      </c>
      <c r="N37" s="22" t="n">
        <v>39764</v>
      </c>
      <c r="O37" s="22" t="n">
        <v>659</v>
      </c>
      <c r="P37" s="22" t="n">
        <v>20928</v>
      </c>
      <c r="Q37" s="22" t="n">
        <v>41479</v>
      </c>
      <c r="R37" s="22" t="n">
        <v>62460</v>
      </c>
      <c r="S37" s="22" t="n">
        <v>30465</v>
      </c>
      <c r="T37" s="22" t="n">
        <v>57927</v>
      </c>
      <c r="U37" s="22" t="n">
        <v>2843</v>
      </c>
      <c r="V37" s="22" t="n">
        <v>1968</v>
      </c>
      <c r="W37" s="22" t="n">
        <v>474</v>
      </c>
      <c r="X37" s="22" t="n">
        <v>19366</v>
      </c>
      <c r="Y37" s="22" t="n">
        <v>37167</v>
      </c>
      <c r="Z37" s="22" t="n">
        <v>56623</v>
      </c>
      <c r="AA37" s="22" t="n">
        <v>18691</v>
      </c>
      <c r="AB37" s="22" t="n">
        <v>34543</v>
      </c>
      <c r="AC37" s="22" t="n">
        <v>3822</v>
      </c>
      <c r="AD37" s="22" t="n">
        <v>23538</v>
      </c>
      <c r="AE37" s="22" t="n">
        <v>32644</v>
      </c>
      <c r="AF37" s="22" t="n">
        <v>56304</v>
      </c>
      <c r="AG37" s="22" t="n">
        <v>32755</v>
      </c>
      <c r="AH37" s="22" t="n">
        <v>52899</v>
      </c>
      <c r="AI37" s="22" t="n">
        <v>739</v>
      </c>
      <c r="AJ37" s="22" t="n">
        <v>436</v>
      </c>
      <c r="AK37" s="22" t="n">
        <v>132</v>
      </c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</row>
    <row r="38">
      <c r="A38" s="83" t="n">
        <v>36</v>
      </c>
      <c r="B38" s="22" t="n">
        <v>14458</v>
      </c>
      <c r="C38" s="22" t="n">
        <v>40259</v>
      </c>
      <c r="D38" s="22" t="n">
        <v>682</v>
      </c>
      <c r="E38" s="22" t="n">
        <v>17763</v>
      </c>
      <c r="F38" s="22" t="n">
        <v>36899</v>
      </c>
      <c r="G38" s="22" t="n">
        <v>31974</v>
      </c>
      <c r="H38" s="22" t="n">
        <v>47384</v>
      </c>
      <c r="I38" s="22" t="n">
        <v>960</v>
      </c>
      <c r="J38" s="22" t="n">
        <v>22918</v>
      </c>
      <c r="K38" s="22" t="n">
        <v>39014</v>
      </c>
      <c r="L38" s="22" t="n">
        <v>61975</v>
      </c>
      <c r="M38" s="22" t="n">
        <v>23134</v>
      </c>
      <c r="N38" s="22" t="n">
        <v>38861</v>
      </c>
      <c r="O38" s="22" t="n">
        <v>503</v>
      </c>
      <c r="P38" s="22" t="n">
        <v>22050</v>
      </c>
      <c r="Q38" s="22" t="n">
        <v>39920</v>
      </c>
      <c r="R38" s="22" t="n">
        <v>62019</v>
      </c>
      <c r="S38" s="22" t="n">
        <v>34814</v>
      </c>
      <c r="T38" s="22" t="n">
        <v>59218</v>
      </c>
      <c r="U38" s="22" t="n">
        <v>1654</v>
      </c>
      <c r="V38" s="22" t="n">
        <v>717</v>
      </c>
      <c r="W38" s="22" t="n">
        <v>388</v>
      </c>
      <c r="X38" s="22" t="n">
        <v>21123</v>
      </c>
      <c r="Y38" s="22" t="n">
        <v>36861</v>
      </c>
      <c r="Z38" s="22" t="n">
        <v>58062</v>
      </c>
      <c r="AA38" s="22" t="n">
        <v>20704</v>
      </c>
      <c r="AB38" s="22" t="n">
        <v>34347</v>
      </c>
      <c r="AC38" s="22" t="n">
        <v>4136</v>
      </c>
      <c r="AD38" s="22" t="n">
        <v>25440</v>
      </c>
      <c r="AE38" s="22" t="n">
        <v>31973</v>
      </c>
      <c r="AF38" s="22" t="n">
        <v>57528</v>
      </c>
      <c r="AG38" s="22" t="n">
        <v>41930</v>
      </c>
      <c r="AH38" s="22" t="n">
        <v>54461</v>
      </c>
      <c r="AI38" s="22" t="n">
        <v>454</v>
      </c>
      <c r="AJ38" s="22" t="n">
        <v>1601</v>
      </c>
      <c r="AK38" s="22" t="n">
        <v>121</v>
      </c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</row>
    <row r="39">
      <c r="A39" s="83" t="n">
        <v>37</v>
      </c>
      <c r="B39" s="22" t="n">
        <v>11125</v>
      </c>
      <c r="C39" s="22" t="n">
        <v>23206</v>
      </c>
      <c r="D39" s="22" t="n">
        <v>931</v>
      </c>
      <c r="E39" s="22" t="n">
        <v>13217</v>
      </c>
      <c r="F39" s="22" t="n">
        <v>21801</v>
      </c>
      <c r="G39" s="22" t="n">
        <v>36118</v>
      </c>
      <c r="H39" s="22" t="n">
        <v>34277</v>
      </c>
      <c r="I39" s="22" t="n">
        <v>1312</v>
      </c>
      <c r="J39" s="22" t="n">
        <v>27078</v>
      </c>
      <c r="K39" s="22" t="n">
        <v>30889</v>
      </c>
      <c r="L39" s="22" t="n">
        <v>58039</v>
      </c>
      <c r="M39" s="22" t="n">
        <v>27548</v>
      </c>
      <c r="N39" s="22" t="n">
        <v>30100</v>
      </c>
      <c r="O39" s="22" t="n">
        <v>760</v>
      </c>
      <c r="P39" s="22" t="n">
        <v>25742</v>
      </c>
      <c r="Q39" s="22" t="n">
        <v>32199</v>
      </c>
      <c r="R39" s="22" t="n">
        <v>58008</v>
      </c>
      <c r="S39" s="22" t="n">
        <v>35187</v>
      </c>
      <c r="T39" s="22" t="n">
        <v>45158</v>
      </c>
      <c r="U39" s="22" t="n">
        <v>2894</v>
      </c>
      <c r="V39" s="22" t="n">
        <v>1086</v>
      </c>
      <c r="W39" s="22" t="n">
        <v>691</v>
      </c>
      <c r="X39" s="22" t="n">
        <v>21639</v>
      </c>
      <c r="Y39" s="22" t="n">
        <v>30575</v>
      </c>
      <c r="Z39" s="22" t="n">
        <v>52328</v>
      </c>
      <c r="AA39" s="22" t="n">
        <v>20982</v>
      </c>
      <c r="AB39" s="22" t="n">
        <v>26376</v>
      </c>
      <c r="AC39" s="22" t="n">
        <v>4953</v>
      </c>
      <c r="AD39" s="22" t="n">
        <v>26145</v>
      </c>
      <c r="AE39" s="22" t="n">
        <v>25596</v>
      </c>
      <c r="AF39" s="22" t="n">
        <v>51918</v>
      </c>
      <c r="AG39" s="22" t="n">
        <v>39968</v>
      </c>
      <c r="AH39" s="22" t="n">
        <v>45186</v>
      </c>
      <c r="AI39" s="22" t="n">
        <v>783</v>
      </c>
      <c r="AJ39" s="22" t="n">
        <v>682</v>
      </c>
      <c r="AK39" s="22" t="n">
        <v>249</v>
      </c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</row>
    <row r="40">
      <c r="A40" s="83" t="n">
        <v>38</v>
      </c>
      <c r="B40" s="22" t="n">
        <v>11077</v>
      </c>
      <c r="C40" s="22" t="n">
        <v>40519</v>
      </c>
      <c r="D40" s="22" t="n">
        <v>1033</v>
      </c>
      <c r="E40" s="22" t="n">
        <v>14146</v>
      </c>
      <c r="F40" s="22" t="n">
        <v>37938</v>
      </c>
      <c r="G40" s="22" t="n">
        <v>33937</v>
      </c>
      <c r="H40" s="22" t="n">
        <v>44010</v>
      </c>
      <c r="I40" s="22" t="n">
        <v>1676</v>
      </c>
      <c r="J40" s="22" t="n">
        <v>25824</v>
      </c>
      <c r="K40" s="22" t="n">
        <v>39172</v>
      </c>
      <c r="L40" s="22" t="n">
        <v>65050</v>
      </c>
      <c r="M40" s="22" t="n">
        <v>26087</v>
      </c>
      <c r="N40" s="22" t="n">
        <v>38449</v>
      </c>
      <c r="O40" s="22" t="n">
        <v>948</v>
      </c>
      <c r="P40" s="22" t="n">
        <v>24506</v>
      </c>
      <c r="Q40" s="22" t="n">
        <v>40499</v>
      </c>
      <c r="R40" s="22" t="n">
        <v>65059</v>
      </c>
      <c r="S40" s="22" t="n">
        <v>33229</v>
      </c>
      <c r="T40" s="22" t="n">
        <v>56975</v>
      </c>
      <c r="U40" s="22" t="n">
        <v>3466</v>
      </c>
      <c r="V40" s="22" t="n">
        <v>1358</v>
      </c>
      <c r="W40" s="22" t="n">
        <v>695</v>
      </c>
      <c r="X40" s="22" t="n">
        <v>20710</v>
      </c>
      <c r="Y40" s="22" t="n">
        <v>34004</v>
      </c>
      <c r="Z40" s="22" t="n">
        <v>54804</v>
      </c>
      <c r="AA40" s="22" t="n">
        <v>20227</v>
      </c>
      <c r="AB40" s="22" t="n">
        <v>29515</v>
      </c>
      <c r="AC40" s="22" t="n">
        <v>5448</v>
      </c>
      <c r="AD40" s="22" t="n">
        <v>25873</v>
      </c>
      <c r="AE40" s="22" t="n">
        <v>28425</v>
      </c>
      <c r="AF40" s="22" t="n">
        <v>54435</v>
      </c>
      <c r="AG40" s="22" t="n">
        <v>38016</v>
      </c>
      <c r="AH40" s="22" t="n">
        <v>51750</v>
      </c>
      <c r="AI40" s="22" t="n">
        <v>1112</v>
      </c>
      <c r="AJ40" s="22" t="n">
        <v>694</v>
      </c>
      <c r="AK40" s="22" t="n">
        <v>227</v>
      </c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</row>
    <row r="41">
      <c r="A41" s="83" t="n">
        <v>39</v>
      </c>
      <c r="B41" s="22" t="n">
        <v>8030</v>
      </c>
      <c r="C41" s="22" t="n">
        <v>55915</v>
      </c>
      <c r="D41" s="22" t="n">
        <v>701</v>
      </c>
      <c r="E41" s="22" t="n">
        <v>12162</v>
      </c>
      <c r="F41" s="22" t="n">
        <v>51337</v>
      </c>
      <c r="G41" s="22" t="n">
        <v>19714</v>
      </c>
      <c r="H41" s="22" t="n">
        <v>54220</v>
      </c>
      <c r="I41" s="22" t="n">
        <v>849</v>
      </c>
      <c r="J41" s="22" t="n">
        <v>15002</v>
      </c>
      <c r="K41" s="22" t="n">
        <v>46017</v>
      </c>
      <c r="L41" s="22" t="n">
        <v>61092</v>
      </c>
      <c r="M41" s="22" t="n">
        <v>14707</v>
      </c>
      <c r="N41" s="22" t="n">
        <v>46342</v>
      </c>
      <c r="O41" s="22" t="n">
        <v>586</v>
      </c>
      <c r="P41" s="22" t="n">
        <v>14270</v>
      </c>
      <c r="Q41" s="22" t="n">
        <v>46681</v>
      </c>
      <c r="R41" s="22" t="n">
        <v>61018</v>
      </c>
      <c r="S41" s="22" t="n">
        <v>18915</v>
      </c>
      <c r="T41" s="22" t="n">
        <v>70635</v>
      </c>
      <c r="U41" s="22" t="n">
        <v>1709</v>
      </c>
      <c r="V41" s="22" t="n">
        <v>810</v>
      </c>
      <c r="W41" s="22" t="n">
        <v>508</v>
      </c>
      <c r="X41" s="22" t="n">
        <v>16057</v>
      </c>
      <c r="Y41" s="22" t="n">
        <v>38630</v>
      </c>
      <c r="Z41" s="22" t="n">
        <v>54748</v>
      </c>
      <c r="AA41" s="22" t="n">
        <v>15543</v>
      </c>
      <c r="AB41" s="22" t="n">
        <v>36539</v>
      </c>
      <c r="AC41" s="22" t="n">
        <v>3574</v>
      </c>
      <c r="AD41" s="22" t="n">
        <v>19064</v>
      </c>
      <c r="AE41" s="22" t="n">
        <v>35145</v>
      </c>
      <c r="AF41" s="22" t="n">
        <v>54317</v>
      </c>
      <c r="AG41" s="22" t="n">
        <v>26503</v>
      </c>
      <c r="AH41" s="22" t="n">
        <v>61282</v>
      </c>
      <c r="AI41" s="22" t="n">
        <v>706</v>
      </c>
      <c r="AJ41" s="22" t="n">
        <v>1174</v>
      </c>
      <c r="AK41" s="22" t="n">
        <v>354</v>
      </c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</row>
    <row r="42">
      <c r="A42" s="83" t="n">
        <v>40</v>
      </c>
      <c r="B42" s="22" t="n">
        <v>6901</v>
      </c>
      <c r="C42" s="22" t="n">
        <v>47268</v>
      </c>
      <c r="D42" s="22" t="n">
        <v>521</v>
      </c>
      <c r="E42" s="22" t="n">
        <v>10845</v>
      </c>
      <c r="F42" s="22" t="n">
        <v>43144</v>
      </c>
      <c r="G42" s="22" t="n">
        <v>17838</v>
      </c>
      <c r="H42" s="22" t="n">
        <v>47356</v>
      </c>
      <c r="I42" s="22" t="n">
        <v>683</v>
      </c>
      <c r="J42" s="22" t="n">
        <v>12144</v>
      </c>
      <c r="K42" s="22" t="n">
        <v>41463</v>
      </c>
      <c r="L42" s="22" t="n">
        <v>53663</v>
      </c>
      <c r="M42" s="22" t="n">
        <v>12246</v>
      </c>
      <c r="N42" s="22" t="n">
        <v>41540</v>
      </c>
      <c r="O42" s="22" t="n">
        <v>504</v>
      </c>
      <c r="P42" s="22" t="n">
        <v>12686</v>
      </c>
      <c r="Q42" s="22" t="n">
        <v>40681</v>
      </c>
      <c r="R42" s="22" t="n">
        <v>53426</v>
      </c>
      <c r="S42" s="22" t="n">
        <v>16576</v>
      </c>
      <c r="T42" s="22" t="n">
        <v>68850</v>
      </c>
      <c r="U42" s="22" t="n">
        <v>1389</v>
      </c>
      <c r="V42" s="22" t="n">
        <v>629</v>
      </c>
      <c r="W42" s="22" t="n">
        <v>365</v>
      </c>
      <c r="X42" s="22" t="n">
        <v>13163</v>
      </c>
      <c r="Y42" s="22" t="n">
        <v>35270</v>
      </c>
      <c r="Z42" s="22" t="n">
        <v>48500</v>
      </c>
      <c r="AA42" s="22" t="n">
        <v>13609</v>
      </c>
      <c r="AB42" s="22" t="n">
        <v>33814</v>
      </c>
      <c r="AC42" s="22" t="n">
        <v>1509</v>
      </c>
      <c r="AD42" s="22" t="n">
        <v>14179</v>
      </c>
      <c r="AE42" s="22" t="n">
        <v>33472</v>
      </c>
      <c r="AF42" s="22" t="n">
        <v>47729</v>
      </c>
      <c r="AG42" s="22" t="n">
        <v>25170</v>
      </c>
      <c r="AH42" s="22" t="n">
        <v>61708</v>
      </c>
      <c r="AI42" s="22" t="n">
        <v>545</v>
      </c>
      <c r="AJ42" s="22" t="n">
        <v>475</v>
      </c>
      <c r="AK42" s="22" t="n">
        <v>185</v>
      </c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</row>
    <row r="1046189" ht="12.6" customHeight="true"/>
    <row r="1046190" ht="12.6" customHeight="true"/>
    <row r="1046191" ht="12.6" customHeight="true"/>
    <row r="1046192" ht="12.6" customHeight="true"/>
    <row r="1046193" ht="12.6" customHeight="true"/>
    <row r="1046194" ht="12.6" customHeight="true"/>
    <row r="1046195" ht="12.6" customHeight="true"/>
    <row r="1046196" ht="12.6" customHeight="true"/>
    <row r="1046197" ht="12.6" customHeight="true"/>
    <row r="1046198" ht="12.6" customHeight="true"/>
    <row r="1046199" ht="12.6" customHeight="true"/>
    <row r="1046200" ht="12.6" customHeight="true"/>
    <row r="1046201" ht="12.6" customHeight="true"/>
    <row r="1046202" ht="12.6" customHeight="true"/>
    <row r="1046203" ht="12.6" customHeight="true"/>
    <row r="1046204" ht="12.6" customHeight="true"/>
    <row r="1046205" ht="12.6" customHeight="true"/>
    <row r="1046206" ht="12.6" customHeight="true"/>
    <row r="1046207" ht="12.6" customHeight="true"/>
    <row r="1046208" ht="12.6" customHeight="true"/>
    <row r="1046209" ht="12.6" customHeight="true"/>
    <row r="1046210" ht="12.6" customHeight="true"/>
    <row r="1046211" ht="12.6" customHeight="true"/>
    <row r="1046212" ht="12.6" customHeight="true"/>
    <row r="1046213" ht="12.6" customHeight="true"/>
    <row r="1046214" ht="12.6" customHeight="true"/>
    <row r="1046215" ht="12.6" customHeight="true"/>
    <row r="1046216" ht="12.6" customHeight="true"/>
    <row r="1046217" ht="12.6" customHeight="true"/>
    <row r="1046218" ht="12.6" customHeight="true"/>
    <row r="1046219" ht="12.6" customHeight="true"/>
    <row r="1046220" ht="12.6" customHeight="true"/>
    <row r="1046221" ht="12.6" customHeight="true"/>
    <row r="1046222" ht="12.6" customHeight="true"/>
    <row r="1046223" ht="12.6" customHeight="true"/>
    <row r="1046224" ht="12.6" customHeight="true"/>
    <row r="1046225" ht="12.6" customHeight="true"/>
    <row r="1046226" ht="12.6" customHeight="true"/>
    <row r="1046227" ht="12.6" customHeight="true"/>
    <row r="1046228" ht="12.6" customHeight="true"/>
    <row r="1046229" ht="12.6" customHeight="true"/>
    <row r="1046230" ht="12.6" customHeight="true"/>
    <row r="1046231" ht="12.6" customHeight="true"/>
    <row r="1046232" ht="12.6" customHeight="true"/>
    <row r="1046233" ht="12.6" customHeight="true"/>
    <row r="1046234" ht="12.6" customHeight="true"/>
    <row r="1046235" ht="12.6" customHeight="true"/>
    <row r="1046236" ht="12.6" customHeight="true"/>
    <row r="1046237" ht="12.6" customHeight="true"/>
    <row r="1046238" ht="12.6" customHeight="true"/>
    <row r="1046239" ht="12.6" customHeight="true"/>
    <row r="1046240" ht="12.6" customHeight="true"/>
    <row r="1046241" ht="12.6" customHeight="true"/>
    <row r="1046242" ht="12.6" customHeight="true"/>
    <row r="1046243" ht="12.6" customHeight="true"/>
    <row r="1046244" ht="12.6" customHeight="true"/>
    <row r="1046245" ht="12.6" customHeight="true"/>
    <row r="1046246" ht="12.6" customHeight="true"/>
    <row r="1046247" ht="12.6" customHeight="true"/>
    <row r="1046248" ht="12.6" customHeight="true"/>
    <row r="1046249" ht="12.6" customHeight="true"/>
    <row r="1046250" ht="12.6" customHeight="true"/>
    <row r="1046251" ht="12.6" customHeight="true"/>
    <row r="1046252" ht="12.6" customHeight="true"/>
    <row r="1046253" ht="12.6" customHeight="true"/>
    <row r="1046254" ht="12.6" customHeight="true"/>
    <row r="1046255" ht="12.6" customHeight="true"/>
    <row r="1046256" ht="12.6" customHeight="true"/>
    <row r="1046257" ht="12.6" customHeight="true"/>
    <row r="1046258" ht="12.6" customHeight="true"/>
    <row r="1046259" ht="12.6" customHeight="true"/>
    <row r="1046260" ht="12.6" customHeight="true"/>
    <row r="1046261" ht="12.6" customHeight="true"/>
    <row r="1046262" ht="12.6" customHeight="true"/>
    <row r="1046263" ht="12.6" customHeight="true"/>
    <row r="1046264" ht="12.6" customHeight="true"/>
    <row r="1046265" ht="12.6" customHeight="true"/>
    <row r="1046266" ht="12.6" customHeight="true"/>
    <row r="1046267" ht="12.6" customHeight="true"/>
    <row r="1046268" ht="12.6" customHeight="true"/>
    <row r="1046269" ht="12.6" customHeight="true"/>
    <row r="1046270" ht="12.6" customHeight="true"/>
    <row r="1046271" ht="12.6" customHeight="true"/>
    <row r="1046272" ht="12.6" customHeight="true"/>
    <row r="1046273" ht="12.6" customHeight="true"/>
    <row r="1046274" ht="12.6" customHeight="true"/>
    <row r="1046275" ht="12.6" customHeight="true"/>
    <row r="1046276" ht="12.6" customHeight="true"/>
    <row r="1046277" ht="12.6" customHeight="true"/>
    <row r="1046278" ht="12.6" customHeight="true"/>
    <row r="1046279" ht="12.6" customHeight="true"/>
    <row r="1046280" ht="12.6" customHeight="true"/>
    <row r="1046281" ht="12.6" customHeight="true"/>
    <row r="1046282" ht="12.6" customHeight="true"/>
    <row r="1046283" ht="12.6" customHeight="true"/>
    <row r="1046284" ht="12.6" customHeight="true"/>
    <row r="1046285" ht="12.6" customHeight="true"/>
    <row r="1046286" ht="12.6" customHeight="true"/>
    <row r="1046287" ht="12.6" customHeight="true"/>
    <row r="1046288" ht="12.6" customHeight="true"/>
    <row r="1046289" ht="12.6" customHeight="true"/>
    <row r="1046290" ht="12.6" customHeight="true"/>
    <row r="1046291" ht="12.6" customHeight="true"/>
    <row r="1046292" ht="12.6" customHeight="true"/>
    <row r="1046293" ht="12.6" customHeight="true"/>
    <row r="1046294" ht="12.6" customHeight="true"/>
    <row r="1046295" ht="12.6" customHeight="true"/>
    <row r="1046296" ht="12.6" customHeight="true"/>
    <row r="1046297" ht="12.6" customHeight="true"/>
    <row r="1046298" ht="12.6" customHeight="true"/>
    <row r="1046299" ht="12.6" customHeight="true"/>
    <row r="1046300" ht="12.6" customHeight="true"/>
    <row r="1046301" ht="12.6" customHeight="true"/>
    <row r="1046302" ht="12.6" customHeight="true"/>
    <row r="1046303" ht="12.6" customHeight="true"/>
    <row r="1046304" ht="12.6" customHeight="true"/>
    <row r="1046305" ht="12.6" customHeight="true"/>
    <row r="1046306" ht="12.6" customHeight="true"/>
    <row r="1046307" ht="12.6" customHeight="true"/>
    <row r="1046308" ht="12.6" customHeight="true"/>
    <row r="1046309" ht="12.6" customHeight="true"/>
    <row r="1046310" ht="12.6" customHeight="true"/>
    <row r="1046311" ht="12.6" customHeight="true"/>
    <row r="1046312" ht="12.6" customHeight="true"/>
    <row r="1046313" ht="12.6" customHeight="true"/>
    <row r="1046314" ht="12.6" customHeight="true"/>
    <row r="1046315" ht="12.6" customHeight="true"/>
    <row r="1046316" ht="12.6" customHeight="true"/>
    <row r="1046317" ht="12.6" customHeight="true"/>
    <row r="1046318" ht="12.6" customHeight="true"/>
    <row r="1046319" ht="12.6" customHeight="true"/>
    <row r="1046320" ht="12.6" customHeight="true"/>
    <row r="1046321" ht="12.6" customHeight="true"/>
    <row r="1046322" ht="12.6" customHeight="true"/>
    <row r="1046323" ht="12.6" customHeight="true"/>
    <row r="1046324" ht="12.6" customHeight="true"/>
    <row r="1046325" ht="12.6" customHeight="true"/>
    <row r="1046326" ht="12.6" customHeight="true"/>
    <row r="1046327" ht="12.6" customHeight="true"/>
    <row r="1046328" ht="12.6" customHeight="true"/>
    <row r="1046329" ht="12.6" customHeight="true"/>
    <row r="1046330" ht="12.6" customHeight="true"/>
    <row r="1046331" ht="12.6" customHeight="true"/>
    <row r="1046332" ht="12.6" customHeight="true"/>
    <row r="1046333" ht="12.6" customHeight="true"/>
    <row r="1046334" ht="12.6" customHeight="true"/>
    <row r="1046335" ht="12.6" customHeight="true"/>
    <row r="1046336" ht="12.6" customHeight="true"/>
    <row r="1046337" ht="12.6" customHeight="true"/>
    <row r="1046338" ht="12.6" customHeight="true"/>
    <row r="1046339" ht="12.6" customHeight="true"/>
    <row r="1046340" ht="12.6" customHeight="true"/>
    <row r="1046341" ht="12.6" customHeight="true"/>
    <row r="1046342" ht="12.6" customHeight="true"/>
    <row r="1046343" ht="12.6" customHeight="true"/>
    <row r="1046344" ht="12.6" customHeight="true"/>
    <row r="1046345" ht="12.6" customHeight="true"/>
    <row r="1046346" ht="12.6" customHeight="true"/>
    <row r="1046347" ht="12.6" customHeight="true"/>
    <row r="1046348" ht="12.6" customHeight="true"/>
    <row r="1046349" ht="12.6" customHeight="true"/>
    <row r="1046350" ht="12.6" customHeight="true"/>
    <row r="1046351" ht="12.6" customHeight="true"/>
    <row r="1046352" ht="12.6" customHeight="true"/>
    <row r="1046353" ht="12.6" customHeight="true"/>
    <row r="1046354" ht="12.6" customHeight="true"/>
    <row r="1046355" ht="12.6" customHeight="true"/>
    <row r="1046356" ht="12.6" customHeight="true"/>
    <row r="1046357" ht="12.6" customHeight="true"/>
    <row r="1046358" ht="12.6" customHeight="true"/>
    <row r="1046359" ht="12.6" customHeight="true"/>
    <row r="1046360" ht="12.6" customHeight="true"/>
    <row r="1046361" ht="12.6" customHeight="true"/>
    <row r="1046362" ht="12.6" customHeight="true"/>
    <row r="1046363" ht="12.6" customHeight="true"/>
    <row r="1046364" ht="12.6" customHeight="true"/>
    <row r="1046365" ht="12.6" customHeight="true"/>
    <row r="1046366" ht="12.6" customHeight="true"/>
    <row r="1046367" ht="12.6" customHeight="true"/>
    <row r="1046368" ht="12.6" customHeight="true"/>
    <row r="1046369" ht="12.6" customHeight="true"/>
    <row r="1046370" ht="12.6" customHeight="true"/>
    <row r="1046371" ht="12.6" customHeight="true"/>
    <row r="1046372" ht="12.6" customHeight="true"/>
    <row r="1046373" ht="12.6" customHeight="true"/>
    <row r="1046374" ht="12.6" customHeight="true"/>
    <row r="1046375" ht="12.6" customHeight="true"/>
    <row r="1046376" ht="12.6" customHeight="true"/>
    <row r="1046377" ht="12.6" customHeight="true"/>
    <row r="1046378" ht="12.6" customHeight="true"/>
    <row r="1046379" ht="12.6" customHeight="true"/>
    <row r="1046380" ht="12.6" customHeight="true"/>
    <row r="1046381" ht="12.6" customHeight="true"/>
    <row r="1046382" ht="12.6" customHeight="true"/>
    <row r="1046383" ht="12.6" customHeight="true"/>
    <row r="1046384" ht="12.6" customHeight="true"/>
    <row r="1046385" ht="12.6" customHeight="true"/>
    <row r="1046386" ht="12.6" customHeight="true"/>
    <row r="1046387" ht="12.6" customHeight="true"/>
    <row r="1046388" ht="12.6" customHeight="true"/>
    <row r="1046389" ht="12.6" customHeight="true"/>
    <row r="1046390" ht="12.6" customHeight="true"/>
    <row r="1046391" ht="12.6" customHeight="true"/>
    <row r="1046392" ht="12.6" customHeight="true"/>
    <row r="1046393" ht="12.6" customHeight="true"/>
    <row r="1046394" ht="12.6" customHeight="true"/>
    <row r="1046395" ht="12.6" customHeight="true"/>
    <row r="1046396" ht="12.6" customHeight="true"/>
    <row r="1046397" ht="12.6" customHeight="true"/>
    <row r="1046398" ht="12.6" customHeight="true"/>
    <row r="1046399" ht="12.6" customHeight="true"/>
    <row r="1046400" ht="12.6" customHeight="true"/>
    <row r="1046401" ht="12.6" customHeight="true"/>
    <row r="1046402" ht="12.6" customHeight="true"/>
    <row r="1046403" ht="12.6" customHeight="true"/>
    <row r="1046404" ht="12.6" customHeight="true"/>
    <row r="1046405" ht="12.6" customHeight="true"/>
    <row r="1046406" ht="12.6" customHeight="true"/>
    <row r="1046407" ht="12.6" customHeight="true"/>
    <row r="1046408" ht="12.6" customHeight="true"/>
    <row r="1046409" ht="12.6" customHeight="true"/>
    <row r="1046410" ht="12.6" customHeight="true"/>
    <row r="1046411" ht="12.6" customHeight="true"/>
    <row r="1046412" ht="12.6" customHeight="true"/>
    <row r="1046413" ht="12.6" customHeight="true"/>
    <row r="1046414" ht="12.6" customHeight="true"/>
    <row r="1046415" ht="12.6" customHeight="true"/>
    <row r="1046416" ht="12.6" customHeight="true"/>
    <row r="1046417" ht="12.6" customHeight="true"/>
    <row r="1046418" ht="12.6" customHeight="true"/>
    <row r="1046419" ht="12.6" customHeight="true"/>
    <row r="1046420" ht="12.6" customHeight="true"/>
    <row r="1046421" ht="12.6" customHeight="true"/>
    <row r="1046422" ht="12.6" customHeight="true"/>
    <row r="1046423" ht="12.6" customHeight="true"/>
    <row r="1046424" ht="12.6" customHeight="true"/>
    <row r="1046425" ht="12.6" customHeight="true"/>
    <row r="1046426" ht="12.6" customHeight="true"/>
    <row r="1046427" ht="12.6" customHeight="true"/>
    <row r="1046428" ht="12.6" customHeight="true"/>
    <row r="1046429" ht="12.6" customHeight="true"/>
    <row r="1046430" ht="12.6" customHeight="true"/>
    <row r="1046431" ht="12.6" customHeight="true"/>
    <row r="1046432" ht="12.6" customHeight="true"/>
    <row r="1046433" ht="12.6" customHeight="true"/>
    <row r="1046434" ht="12.6" customHeight="true"/>
    <row r="1046435" ht="12.6" customHeight="true"/>
    <row r="1046436" ht="12.6" customHeight="true"/>
    <row r="1046437" ht="12.6" customHeight="true"/>
    <row r="1046438" ht="12.6" customHeight="true"/>
    <row r="1046439" ht="12.6" customHeight="true"/>
    <row r="1046440" ht="12.6" customHeight="true"/>
    <row r="1046441" ht="12.6" customHeight="true"/>
    <row r="1046442" ht="12.6" customHeight="true"/>
    <row r="1046443" ht="12.6" customHeight="true"/>
    <row r="1046444" ht="12.6" customHeight="true"/>
    <row r="1046445" ht="12.6" customHeight="true"/>
    <row r="1046446" ht="12.6" customHeight="true"/>
    <row r="1046447" ht="12.6" customHeight="true"/>
    <row r="1046448" ht="12.6" customHeight="true"/>
    <row r="1046449" ht="12.6" customHeight="true"/>
    <row r="1046450" ht="12.6" customHeight="true"/>
    <row r="1046451" ht="12.6" customHeight="true"/>
    <row r="1046452" ht="12.6" customHeight="true"/>
    <row r="1046453" ht="12.6" customHeight="true"/>
    <row r="1046454" ht="12.6" customHeight="true"/>
    <row r="1046455" ht="12.6" customHeight="true"/>
    <row r="1046456" ht="12.6" customHeight="true"/>
    <row r="1046457" ht="12.6" customHeight="true"/>
    <row r="1046458" ht="12.6" customHeight="true"/>
    <row r="1046459" ht="12.6" customHeight="true"/>
    <row r="1046460" ht="12.6" customHeight="true"/>
    <row r="1046461" ht="12.6" customHeight="true"/>
    <row r="1046462" ht="12.6" customHeight="true"/>
    <row r="1046463" ht="12.6" customHeight="true"/>
    <row r="1046464" ht="12.6" customHeight="true"/>
    <row r="1046465" ht="12.6" customHeight="true"/>
    <row r="1046466" ht="12.6" customHeight="true"/>
    <row r="1046467" ht="12.6" customHeight="true"/>
    <row r="1046468" ht="12.6" customHeight="true"/>
    <row r="1046469" ht="12.6" customHeight="true"/>
    <row r="1046470" ht="12.6" customHeight="true"/>
    <row r="1046471" ht="12.6" customHeight="true"/>
    <row r="1046472" ht="12.6" customHeight="true"/>
    <row r="1046473" ht="12.6" customHeight="true"/>
    <row r="1046474" ht="12.6" customHeight="true"/>
    <row r="1046475" ht="12.6" customHeight="true"/>
    <row r="1046476" ht="12.6" customHeight="true"/>
    <row r="1046477" ht="12.6" customHeight="true"/>
    <row r="1046478" ht="12.6" customHeight="true"/>
    <row r="1046479" ht="12.6" customHeight="true"/>
    <row r="1046480" ht="12.6" customHeight="true"/>
    <row r="1046481" ht="12.6" customHeight="true"/>
    <row r="1046482" ht="12.6" customHeight="true"/>
    <row r="1046483" ht="12.6" customHeight="true"/>
    <row r="1046484" ht="12.6" customHeight="true"/>
    <row r="1046485" ht="12.6" customHeight="true"/>
    <row r="1046486" ht="12.6" customHeight="true"/>
    <row r="1046487" ht="12.6" customHeight="true"/>
    <row r="1046488" ht="12.6" customHeight="true"/>
    <row r="1046489" ht="12.6" customHeight="true"/>
    <row r="1046490" ht="12.6" customHeight="true"/>
    <row r="1046491" ht="12.6" customHeight="true"/>
    <row r="1046492" ht="12.6" customHeight="true"/>
    <row r="1046493" ht="12.6" customHeight="true"/>
    <row r="1046494" ht="12.6" customHeight="true"/>
    <row r="1046495" ht="12.6" customHeight="true"/>
    <row r="1046496" ht="12.6" customHeight="true"/>
    <row r="1046497" ht="12.6" customHeight="true"/>
    <row r="1046498" ht="12.6" customHeight="true"/>
    <row r="1046499" ht="12.6" customHeight="true"/>
    <row r="1046500" ht="12.6" customHeight="true"/>
    <row r="1046501" ht="12.6" customHeight="true"/>
    <row r="1046502" ht="12.6" customHeight="true"/>
    <row r="1046503" ht="12.6" customHeight="true"/>
    <row r="1046504" ht="12.6" customHeight="true"/>
    <row r="1046505" ht="12.6" customHeight="true"/>
    <row r="1046506" ht="12.6" customHeight="true"/>
    <row r="1046507" ht="12.6" customHeight="true"/>
    <row r="1046508" ht="12.6" customHeight="true"/>
    <row r="1046509" ht="12.6" customHeight="true"/>
    <row r="1046510" ht="12.6" customHeight="true"/>
    <row r="1046511" ht="12.6" customHeight="true"/>
    <row r="1046512" ht="12.6" customHeight="true"/>
    <row r="1046513" ht="12.6" customHeight="true"/>
    <row r="1046514" ht="12.6" customHeight="true"/>
    <row r="1046515" ht="12.6" customHeight="true"/>
    <row r="1046516" ht="12.6" customHeight="true"/>
    <row r="1046517" ht="12.6" customHeight="true"/>
    <row r="1046518" ht="12.6" customHeight="true"/>
    <row r="1046519" ht="12.6" customHeight="true"/>
    <row r="1046520" ht="12.6" customHeight="true"/>
    <row r="1046521" ht="12.6" customHeight="true"/>
    <row r="1046522" ht="12.6" customHeight="true"/>
    <row r="1046523" ht="12.6" customHeight="true"/>
    <row r="1046524" ht="12.6" customHeight="true"/>
    <row r="1046525" ht="12.6" customHeight="true"/>
    <row r="1046526" ht="12.6" customHeight="true"/>
    <row r="1046527" ht="12.6" customHeight="true"/>
    <row r="1046528" ht="12.6" customHeight="true"/>
    <row r="1046529" ht="12.6" customHeight="true"/>
    <row r="1046530" ht="12.6" customHeight="true"/>
    <row r="1046531" ht="12.6" customHeight="true"/>
    <row r="1046532" ht="12.6" customHeight="true"/>
    <row r="1046533" ht="12.6" customHeight="true"/>
    <row r="1046534" ht="12.6" customHeight="true"/>
    <row r="1046535" ht="12.6" customHeight="true"/>
    <row r="1046536" ht="12.6" customHeight="true"/>
    <row r="1046537" ht="12.6" customHeight="true"/>
    <row r="1046538" ht="12.6" customHeight="true"/>
    <row r="1046539" ht="12.6" customHeight="true"/>
    <row r="1046540" ht="12.6" customHeight="true"/>
    <row r="1046541" ht="12.6" customHeight="true"/>
    <row r="1046542" ht="12.6" customHeight="true"/>
    <row r="1046543" ht="12.6" customHeight="true"/>
    <row r="1046544" ht="12.6" customHeight="true"/>
    <row r="1046545" ht="12.6" customHeight="true"/>
    <row r="1046546" ht="12.6" customHeight="true"/>
    <row r="1046547" ht="12.6" customHeight="true"/>
    <row r="1046548" ht="12.6" customHeight="true"/>
    <row r="1046549" ht="12.6" customHeight="true"/>
    <row r="1046550" ht="12.6" customHeight="true"/>
    <row r="1046551" ht="12.6" customHeight="true"/>
    <row r="1046552" ht="12.6" customHeight="true"/>
    <row r="1046553" ht="12.6" customHeight="true"/>
    <row r="1046554" ht="12.6" customHeight="true"/>
    <row r="1046555" ht="12.6" customHeight="true"/>
    <row r="1046556" ht="12.6" customHeight="true"/>
    <row r="1046557" ht="12.6" customHeight="true"/>
    <row r="1046558" ht="12.6" customHeight="true"/>
    <row r="1046559" ht="12.6" customHeight="true"/>
    <row r="1046560" ht="12.6" customHeight="true"/>
    <row r="1046561" ht="12.6" customHeight="true"/>
    <row r="1046562" ht="12.6" customHeight="true"/>
    <row r="1046563" ht="12.6" customHeight="true"/>
    <row r="1046564" ht="12.6" customHeight="true"/>
    <row r="1046565" ht="12.6" customHeight="true"/>
    <row r="1046566" ht="12.6" customHeight="true"/>
    <row r="1046567" ht="12.6" customHeight="true"/>
    <row r="1046568" ht="12.6" customHeight="true"/>
    <row r="1046569" ht="12.6" customHeight="true"/>
    <row r="1046570" ht="12.6" customHeight="true"/>
    <row r="1046571" ht="12.6" customHeight="true"/>
    <row r="1046572" ht="12.6" customHeight="true"/>
    <row r="1046573" ht="12.6" customHeight="true"/>
    <row r="1046574" ht="12.6" customHeight="true"/>
    <row r="1046575" ht="12.6" customHeight="true"/>
    <row r="1046576" ht="12.6" customHeight="true"/>
    <row r="1046577" ht="12.6" customHeight="true"/>
    <row r="1046578" ht="12.6" customHeight="true"/>
    <row r="1046579" ht="12.6" customHeight="true"/>
    <row r="1046580" ht="12.6" customHeight="true"/>
    <row r="1046581" ht="12.6" customHeight="true"/>
    <row r="1046582" ht="12.6" customHeight="true"/>
    <row r="1046583" ht="12.6" customHeight="true"/>
    <row r="1046584" ht="12.6" customHeight="true"/>
    <row r="1046585" ht="12.6" customHeight="true"/>
    <row r="1046586" ht="12.6" customHeight="true"/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pageMargins bottom="0.75" footer="0.3" header="0.3" left="0.7" right="0.7" top="0.75"/>
</worksheet>
</file>