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Haystaq\B1 NOVA HOD2\"/>
    </mc:Choice>
  </mc:AlternateContent>
  <bookViews>
    <workbookView xWindow="0" yWindow="0" windowWidth="38400" windowHeight="1785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L21" i="3" l="1"/>
  <c r="L20" i="3"/>
  <c r="L19" i="3"/>
  <c r="L18" i="3"/>
  <c r="N18" i="1" s="1"/>
  <c r="L17" i="3"/>
  <c r="L16" i="3"/>
  <c r="N16" i="1" s="1"/>
  <c r="L15" i="3"/>
  <c r="L14" i="3"/>
  <c r="L13" i="3"/>
  <c r="L12" i="3"/>
  <c r="L11" i="3"/>
  <c r="N11" i="1" s="1"/>
  <c r="L10" i="3"/>
  <c r="N10" i="1" s="1"/>
  <c r="L9" i="3"/>
  <c r="N9" i="1" s="1"/>
  <c r="L8" i="3"/>
  <c r="N8" i="1" s="1"/>
  <c r="L7" i="3"/>
  <c r="N7" i="1" s="1"/>
  <c r="L6" i="3"/>
  <c r="N6" i="1" s="1"/>
  <c r="L5" i="3"/>
  <c r="L4" i="3"/>
  <c r="L3" i="3"/>
  <c r="M21" i="2"/>
  <c r="B21" i="2"/>
  <c r="E21" i="2" s="1"/>
  <c r="G21" i="1" s="1"/>
  <c r="B20" i="2"/>
  <c r="P20" i="2" s="1"/>
  <c r="H20" i="2" s="1"/>
  <c r="I20" i="1" s="1"/>
  <c r="B19" i="2"/>
  <c r="P19" i="2" s="1"/>
  <c r="H19" i="2" s="1"/>
  <c r="I19" i="1" s="1"/>
  <c r="M18" i="2"/>
  <c r="B18" i="2"/>
  <c r="E18" i="2" s="1"/>
  <c r="G18" i="1" s="1"/>
  <c r="B17" i="2"/>
  <c r="P17" i="2" s="1"/>
  <c r="H17" i="2" s="1"/>
  <c r="I17" i="1" s="1"/>
  <c r="G16" i="2"/>
  <c r="H16" i="1" s="1"/>
  <c r="E16" i="2"/>
  <c r="G16" i="1" s="1"/>
  <c r="B16" i="2"/>
  <c r="P16" i="2" s="1"/>
  <c r="H16" i="2" s="1"/>
  <c r="I16" i="1" s="1"/>
  <c r="B15" i="2"/>
  <c r="E15" i="2" s="1"/>
  <c r="G15" i="1" s="1"/>
  <c r="B14" i="2"/>
  <c r="G14" i="2" s="1"/>
  <c r="H14" i="1" s="1"/>
  <c r="B13" i="2"/>
  <c r="P13" i="2" s="1"/>
  <c r="H13" i="2" s="1"/>
  <c r="I13" i="1" s="1"/>
  <c r="B12" i="2"/>
  <c r="P12" i="2" s="1"/>
  <c r="H12" i="2" s="1"/>
  <c r="I12" i="1" s="1"/>
  <c r="B11" i="2"/>
  <c r="F11" i="1" s="1"/>
  <c r="B10" i="2"/>
  <c r="E10" i="2" s="1"/>
  <c r="G10" i="1" s="1"/>
  <c r="B9" i="2"/>
  <c r="P9" i="2" s="1"/>
  <c r="H9" i="2" s="1"/>
  <c r="I9" i="1" s="1"/>
  <c r="B8" i="2"/>
  <c r="P8" i="2" s="1"/>
  <c r="H8" i="2" s="1"/>
  <c r="I8" i="1" s="1"/>
  <c r="P7" i="2"/>
  <c r="H7" i="2" s="1"/>
  <c r="I7" i="1" s="1"/>
  <c r="G7" i="2"/>
  <c r="H7" i="1" s="1"/>
  <c r="B7" i="2"/>
  <c r="E7" i="2" s="1"/>
  <c r="G7" i="1" s="1"/>
  <c r="B6" i="2"/>
  <c r="G6" i="2" s="1"/>
  <c r="H6" i="1" s="1"/>
  <c r="B5" i="2"/>
  <c r="P5" i="2" s="1"/>
  <c r="H5" i="2" s="1"/>
  <c r="I5" i="1" s="1"/>
  <c r="B4" i="2"/>
  <c r="P4" i="2" s="1"/>
  <c r="H4" i="2" s="1"/>
  <c r="I4" i="1" s="1"/>
  <c r="B3" i="2"/>
  <c r="P3" i="2" s="1"/>
  <c r="H3" i="2" s="1"/>
  <c r="I3" i="1" s="1"/>
  <c r="N21" i="1"/>
  <c r="M21" i="1"/>
  <c r="L21" i="1"/>
  <c r="K21" i="1"/>
  <c r="J21" i="1"/>
  <c r="E21" i="1"/>
  <c r="D21" i="1"/>
  <c r="N20" i="1"/>
  <c r="M20" i="1"/>
  <c r="L20" i="1"/>
  <c r="K20" i="1"/>
  <c r="J20" i="1"/>
  <c r="E20" i="1"/>
  <c r="D20" i="1"/>
  <c r="N19" i="1"/>
  <c r="M19" i="1"/>
  <c r="L19" i="1"/>
  <c r="K19" i="1"/>
  <c r="J19" i="1"/>
  <c r="E19" i="1"/>
  <c r="D19" i="1"/>
  <c r="M18" i="1"/>
  <c r="L18" i="1"/>
  <c r="K18" i="1"/>
  <c r="J18" i="1"/>
  <c r="E18" i="1"/>
  <c r="D18" i="1"/>
  <c r="N17" i="1"/>
  <c r="M17" i="1"/>
  <c r="L17" i="1"/>
  <c r="K17" i="1"/>
  <c r="J17" i="1"/>
  <c r="F17" i="1"/>
  <c r="E17" i="1"/>
  <c r="D17" i="1"/>
  <c r="M16" i="1"/>
  <c r="L16" i="1"/>
  <c r="K16" i="1"/>
  <c r="J16" i="1"/>
  <c r="F16" i="1"/>
  <c r="E16" i="1"/>
  <c r="D16" i="1"/>
  <c r="N15" i="1"/>
  <c r="M15" i="1"/>
  <c r="L15" i="1"/>
  <c r="K15" i="1"/>
  <c r="J15" i="1"/>
  <c r="E15" i="1"/>
  <c r="D15" i="1"/>
  <c r="N14" i="1"/>
  <c r="M14" i="1"/>
  <c r="L14" i="1"/>
  <c r="K14" i="1"/>
  <c r="J14" i="1"/>
  <c r="E14" i="1"/>
  <c r="D14" i="1"/>
  <c r="N13" i="1"/>
  <c r="M13" i="1"/>
  <c r="L13" i="1"/>
  <c r="K13" i="1"/>
  <c r="J13" i="1"/>
  <c r="E13" i="1"/>
  <c r="D13" i="1"/>
  <c r="N12" i="1"/>
  <c r="M12" i="1"/>
  <c r="L12" i="1"/>
  <c r="K12" i="1"/>
  <c r="J12" i="1"/>
  <c r="E12" i="1"/>
  <c r="D12" i="1"/>
  <c r="M11" i="1"/>
  <c r="L11" i="1"/>
  <c r="K11" i="1"/>
  <c r="J11" i="1"/>
  <c r="E11" i="1"/>
  <c r="D11" i="1"/>
  <c r="M10" i="1"/>
  <c r="L10" i="1"/>
  <c r="K10" i="1"/>
  <c r="J10" i="1"/>
  <c r="F10" i="1"/>
  <c r="E10" i="1"/>
  <c r="D10" i="1"/>
  <c r="M9" i="1"/>
  <c r="L9" i="1"/>
  <c r="K9" i="1"/>
  <c r="J9" i="1"/>
  <c r="F9" i="1"/>
  <c r="E9" i="1"/>
  <c r="D9" i="1"/>
  <c r="M8" i="1"/>
  <c r="L8" i="1"/>
  <c r="K8" i="1"/>
  <c r="J8" i="1"/>
  <c r="F8" i="1"/>
  <c r="E8" i="1"/>
  <c r="D8" i="1"/>
  <c r="M7" i="1"/>
  <c r="L7" i="1"/>
  <c r="K7" i="1"/>
  <c r="J7" i="1"/>
  <c r="F7" i="1"/>
  <c r="E7" i="1"/>
  <c r="D7" i="1"/>
  <c r="M6" i="1"/>
  <c r="L6" i="1"/>
  <c r="K6" i="1"/>
  <c r="J6" i="1"/>
  <c r="E6" i="1"/>
  <c r="D6" i="1"/>
  <c r="N5" i="1"/>
  <c r="M5" i="1"/>
  <c r="L5" i="1"/>
  <c r="K5" i="1"/>
  <c r="J5" i="1"/>
  <c r="E5" i="1"/>
  <c r="D5" i="1"/>
  <c r="N4" i="1"/>
  <c r="M4" i="1"/>
  <c r="L4" i="1"/>
  <c r="K4" i="1"/>
  <c r="J4" i="1"/>
  <c r="E4" i="1"/>
  <c r="D4" i="1"/>
  <c r="N3" i="1"/>
  <c r="M3" i="1"/>
  <c r="L3" i="1"/>
  <c r="K3" i="1"/>
  <c r="J3" i="1"/>
  <c r="E3" i="1"/>
  <c r="D3" i="1"/>
  <c r="E8" i="2" l="1"/>
  <c r="G8" i="1" s="1"/>
  <c r="G8" i="2"/>
  <c r="H8" i="1" s="1"/>
  <c r="F21" i="1"/>
  <c r="F13" i="1"/>
  <c r="G9" i="2"/>
  <c r="H9" i="1" s="1"/>
  <c r="M20" i="2"/>
  <c r="G21" i="2"/>
  <c r="H21" i="1" s="1"/>
  <c r="E13" i="2"/>
  <c r="G13" i="1" s="1"/>
  <c r="P21" i="2"/>
  <c r="H21" i="2" s="1"/>
  <c r="I21" i="1" s="1"/>
  <c r="F20" i="1"/>
  <c r="M14" i="2"/>
  <c r="F18" i="1"/>
  <c r="F14" i="1"/>
  <c r="E5" i="2"/>
  <c r="G5" i="1" s="1"/>
  <c r="G15" i="2"/>
  <c r="H15" i="1" s="1"/>
  <c r="F5" i="1"/>
  <c r="G5" i="2"/>
  <c r="H5" i="1" s="1"/>
  <c r="M10" i="2"/>
  <c r="P10" i="2"/>
  <c r="H10" i="2" s="1"/>
  <c r="I10" i="1" s="1"/>
  <c r="M5" i="2"/>
  <c r="M12" i="2"/>
  <c r="G17" i="2"/>
  <c r="H17" i="1" s="1"/>
  <c r="M6" i="2"/>
  <c r="P6" i="2"/>
  <c r="H6" i="2" s="1"/>
  <c r="I6" i="1" s="1"/>
  <c r="F4" i="1"/>
  <c r="G13" i="2"/>
  <c r="H13" i="1" s="1"/>
  <c r="P18" i="2"/>
  <c r="H18" i="2" s="1"/>
  <c r="I18" i="1" s="1"/>
  <c r="F15" i="1"/>
  <c r="F6" i="1"/>
  <c r="F12" i="1"/>
  <c r="M13" i="2"/>
  <c r="M4" i="2"/>
  <c r="P14" i="2"/>
  <c r="H14" i="2" s="1"/>
  <c r="I14" i="1" s="1"/>
  <c r="M7" i="2"/>
  <c r="G10" i="2"/>
  <c r="H10" i="1" s="1"/>
  <c r="M15" i="2"/>
  <c r="G18" i="2"/>
  <c r="H18" i="1" s="1"/>
  <c r="P15" i="2"/>
  <c r="H15" i="2" s="1"/>
  <c r="I15" i="1" s="1"/>
  <c r="E3" i="2"/>
  <c r="G3" i="1" s="1"/>
  <c r="E11" i="2"/>
  <c r="G11" i="1" s="1"/>
  <c r="E19" i="2"/>
  <c r="G19" i="1" s="1"/>
  <c r="G3" i="2"/>
  <c r="H3" i="1" s="1"/>
  <c r="M8" i="2"/>
  <c r="G11" i="2"/>
  <c r="H11" i="1" s="1"/>
  <c r="M16" i="2"/>
  <c r="G19" i="2"/>
  <c r="H19" i="1" s="1"/>
  <c r="F3" i="1"/>
  <c r="F19" i="1"/>
  <c r="E6" i="2"/>
  <c r="G6" i="1" s="1"/>
  <c r="E14" i="2"/>
  <c r="G14" i="1" s="1"/>
  <c r="M3" i="2"/>
  <c r="M11" i="2"/>
  <c r="M19" i="2"/>
  <c r="E9" i="2"/>
  <c r="G9" i="1" s="1"/>
  <c r="P11" i="2"/>
  <c r="H11" i="2" s="1"/>
  <c r="I11" i="1" s="1"/>
  <c r="E17" i="2"/>
  <c r="G17" i="1" s="1"/>
  <c r="E4" i="2"/>
  <c r="G4" i="1" s="1"/>
  <c r="E12" i="2"/>
  <c r="G12" i="1" s="1"/>
  <c r="E20" i="2"/>
  <c r="G20" i="1" s="1"/>
  <c r="G4" i="2"/>
  <c r="H4" i="1" s="1"/>
  <c r="M9" i="2"/>
  <c r="G12" i="2"/>
  <c r="H12" i="1" s="1"/>
  <c r="M17" i="2"/>
  <c r="G20" i="2"/>
  <c r="H20" i="1" s="1"/>
</calcChain>
</file>

<file path=xl/sharedStrings.xml><?xml version="1.0" encoding="utf-8"?>
<sst xmlns="http://schemas.openxmlformats.org/spreadsheetml/2006/main" count="97" uniqueCount="84">
  <si>
    <t>DISTRICT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</si>
  <si>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</si>
  <si>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</si>
  <si>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</si>
  <si>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</si>
  <si>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</si>
  <si>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</si>
  <si>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</si>
  <si>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</si>
  <si>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</si>
  <si>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</si>
  <si>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</si>
  <si>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</si>
  <si>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</si>
  <si>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</si>
  <si>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</si>
  <si>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</si>
  <si>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</si>
  <si>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</si>
  <si>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</si>
  <si>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</si>
  <si>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</si>
  <si>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Asian</t>
  </si>
  <si>
    <t>Non Hisp Other</t>
  </si>
  <si>
    <t>One Race</t>
  </si>
  <si>
    <t>Non White</t>
  </si>
  <si>
    <t>Haw-Pac</t>
  </si>
  <si>
    <t>Multi-Race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</si>
  <si>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</si>
  <si>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</si>
  <si>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</si>
  <si>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</si>
  <si>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</si>
  <si>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</si>
  <si>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</si>
  <si>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</si>
  <si>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</si>
  <si>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</si>
  <si>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</si>
  <si>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</si>
  <si>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Multi-Race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</si>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</sst>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6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87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3" borderId="1" xfId="0" applyFont="1" applyFill="1" applyBorder="1"/>
    <xf numFmtId="3" fontId="7" fillId="14" borderId="0" xfId="0" applyNumberFormat="1" applyFont="1" applyFill="1"/>
    <xf numFmtId="3" fontId="7" fillId="0" borderId="0" xfId="0" applyNumberFormat="1" applyFont="1"/>
    <xf numFmtId="0" fontId="6" fillId="13" borderId="0" xfId="0" applyFont="1" applyFill="1"/>
    <xf numFmtId="164" fontId="7" fillId="14" borderId="0" xfId="0" applyNumberFormat="1" applyFont="1" applyFill="1"/>
    <xf numFmtId="164" fontId="7" fillId="0" borderId="0" xfId="0" applyNumberFormat="1" applyFont="1"/>
    <xf numFmtId="3" fontId="7" fillId="14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1" applyFont="1" applyFill="1" applyAlignment="1">
      <alignment horizontal="center"/>
    </xf>
    <xf numFmtId="10" fontId="7" fillId="15" borderId="0" xfId="1" applyNumberFormat="1" applyFont="1" applyFill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15" borderId="0" xfId="0" applyNumberFormat="1" applyFont="1" applyFill="1" applyAlignment="1">
      <alignment horizontal="center"/>
    </xf>
    <xf numFmtId="0" fontId="8" fillId="3" borderId="0" xfId="2" applyFont="1" applyFill="1" applyAlignment="1">
      <alignment horizontal="center"/>
    </xf>
    <xf numFmtId="10" fontId="7" fillId="15" borderId="0" xfId="2" applyNumberFormat="1" applyFont="1" applyFill="1" applyAlignment="1">
      <alignment horizontal="center"/>
    </xf>
    <xf numFmtId="0" fontId="8" fillId="4" borderId="0" xfId="3" applyFont="1" applyFill="1" applyAlignment="1">
      <alignment horizontal="center"/>
    </xf>
    <xf numFmtId="10" fontId="7" fillId="15" borderId="0" xfId="3" applyNumberFormat="1" applyFont="1" applyFill="1" applyAlignment="1">
      <alignment horizontal="center"/>
    </xf>
    <xf numFmtId="0" fontId="8" fillId="5" borderId="0" xfId="4" applyFont="1" applyFill="1" applyAlignment="1">
      <alignment horizontal="center"/>
    </xf>
    <xf numFmtId="10" fontId="7" fillId="15" borderId="0" xfId="4" applyNumberFormat="1" applyFont="1" applyFill="1" applyAlignment="1">
      <alignment horizontal="center"/>
    </xf>
    <xf numFmtId="0" fontId="9" fillId="16" borderId="0" xfId="5" applyFont="1" applyFill="1" applyAlignment="1">
      <alignment horizontal="center"/>
    </xf>
    <xf numFmtId="0" fontId="8" fillId="17" borderId="0" xfId="5" applyFont="1" applyFill="1" applyAlignment="1">
      <alignment horizontal="center"/>
    </xf>
    <xf numFmtId="10" fontId="7" fillId="17" borderId="0" xfId="5" applyNumberFormat="1" applyFont="1" applyFill="1" applyAlignment="1">
      <alignment horizontal="center"/>
    </xf>
    <xf numFmtId="10" fontId="7" fillId="17" borderId="0" xfId="0" applyNumberFormat="1" applyFont="1" applyFill="1" applyAlignment="1">
      <alignment horizontal="center"/>
    </xf>
    <xf numFmtId="0" fontId="8" fillId="7" borderId="0" xfId="6" applyFont="1" applyFill="1" applyAlignment="1">
      <alignment horizontal="center"/>
    </xf>
    <xf numFmtId="10" fontId="7" fillId="9" borderId="0" xfId="6" applyNumberFormat="1" applyFont="1" applyFill="1" applyAlignment="1">
      <alignment horizontal="center"/>
    </xf>
    <xf numFmtId="10" fontId="7" fillId="9" borderId="0" xfId="0" applyNumberFormat="1" applyFont="1" applyFill="1" applyAlignment="1">
      <alignment horizontal="center"/>
    </xf>
    <xf numFmtId="0" fontId="8" fillId="8" borderId="0" xfId="7" applyFont="1" applyFill="1" applyAlignment="1">
      <alignment horizontal="center"/>
    </xf>
    <xf numFmtId="10" fontId="7" fillId="9" borderId="0" xfId="7" applyNumberFormat="1" applyFont="1" applyFill="1" applyAlignment="1">
      <alignment horizontal="center"/>
    </xf>
    <xf numFmtId="0" fontId="8" fillId="19" borderId="0" xfId="8" applyFont="1" applyFill="1" applyAlignment="1">
      <alignment horizontal="center"/>
    </xf>
    <xf numFmtId="10" fontId="7" fillId="9" borderId="0" xfId="8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0" fillId="0" borderId="0" xfId="0" applyFont="1"/>
    <xf numFmtId="0" fontId="0" fillId="20" borderId="0" xfId="0" applyFont="1" applyFill="1"/>
    <xf numFmtId="0" fontId="0" fillId="0" borderId="0" xfId="0" applyFont="1"/>
    <xf numFmtId="0" fontId="9" fillId="21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11" fillId="22" borderId="0" xfId="0" applyFont="1" applyFill="1" applyAlignment="1">
      <alignment horizontal="center"/>
    </xf>
    <xf numFmtId="3" fontId="7" fillId="20" borderId="0" xfId="0" applyNumberFormat="1" applyFont="1" applyFill="1"/>
    <xf numFmtId="0" fontId="9" fillId="20" borderId="0" xfId="0" applyFont="1" applyFill="1" applyAlignment="1">
      <alignment horizontal="center"/>
    </xf>
    <xf numFmtId="0" fontId="11" fillId="23" borderId="0" xfId="0" applyFont="1" applyFill="1" applyAlignment="1">
      <alignment horizontal="center"/>
    </xf>
    <xf numFmtId="165" fontId="7" fillId="20" borderId="0" xfId="0" applyNumberFormat="1" applyFont="1" applyFill="1"/>
    <xf numFmtId="165" fontId="7" fillId="0" borderId="0" xfId="0" applyNumberFormat="1" applyFont="1"/>
    <xf numFmtId="0" fontId="9" fillId="24" borderId="0" xfId="0" applyFont="1" applyFill="1" applyAlignment="1">
      <alignment horizontal="center"/>
    </xf>
    <xf numFmtId="0" fontId="11" fillId="25" borderId="0" xfId="0" applyFont="1" applyFill="1" applyAlignment="1">
      <alignment horizontal="center"/>
    </xf>
    <xf numFmtId="165" fontId="7" fillId="24" borderId="0" xfId="0" applyNumberFormat="1" applyFont="1" applyFill="1"/>
    <xf numFmtId="10" fontId="9" fillId="26" borderId="0" xfId="0" applyNumberFormat="1" applyFont="1" applyFill="1" applyAlignment="1">
      <alignment horizontal="center"/>
    </xf>
    <xf numFmtId="10" fontId="9" fillId="27" borderId="0" xfId="0" applyNumberFormat="1" applyFont="1" applyFill="1" applyAlignment="1">
      <alignment horizontal="center"/>
    </xf>
    <xf numFmtId="10" fontId="7" fillId="26" borderId="0" xfId="0" applyNumberFormat="1" applyFont="1" applyFill="1"/>
    <xf numFmtId="10" fontId="7" fillId="0" borderId="0" xfId="0" applyNumberFormat="1" applyFont="1"/>
    <xf numFmtId="0" fontId="9" fillId="28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3" fontId="7" fillId="28" borderId="0" xfId="0" applyNumberFormat="1" applyFont="1" applyFill="1"/>
    <xf numFmtId="3" fontId="0" fillId="28" borderId="0" xfId="0" applyNumberFormat="1" applyFont="1" applyFill="1"/>
    <xf numFmtId="0" fontId="9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3" fontId="7" fillId="16" borderId="0" xfId="0" applyNumberFormat="1" applyFont="1" applyFill="1"/>
    <xf numFmtId="0" fontId="8" fillId="10" borderId="0" xfId="0" applyFont="1" applyFill="1" applyAlignment="1">
      <alignment horizontal="center"/>
    </xf>
    <xf numFmtId="0" fontId="7" fillId="21" borderId="0" xfId="0" applyFont="1" applyFill="1"/>
    <xf numFmtId="0" fontId="13" fillId="19" borderId="0" xfId="0" applyFont="1" applyFill="1" applyAlignment="1">
      <alignment horizontal="center"/>
    </xf>
    <xf numFmtId="3" fontId="0" fillId="20" borderId="0" xfId="0" applyNumberFormat="1" applyFont="1" applyFill="1"/>
    <xf numFmtId="0" fontId="9" fillId="11" borderId="0" xfId="0" applyFont="1" applyFill="1" applyAlignment="1">
      <alignment horizontal="center"/>
    </xf>
    <xf numFmtId="0" fontId="14" fillId="15" borderId="0" xfId="0" applyFont="1" applyFill="1"/>
    <xf numFmtId="0" fontId="8" fillId="30" borderId="0" xfId="0" applyFont="1" applyFill="1" applyAlignment="1">
      <alignment horizontal="center"/>
    </xf>
    <xf numFmtId="3" fontId="7" fillId="0" borderId="0" xfId="9" applyNumberFormat="1" applyFont="1"/>
    <xf numFmtId="0" fontId="8" fillId="31" borderId="0" xfId="0" applyFont="1" applyFill="1" applyAlignment="1">
      <alignment horizontal="center"/>
    </xf>
    <xf numFmtId="0" fontId="8" fillId="32" borderId="0" xfId="0" applyFont="1" applyFill="1" applyAlignment="1">
      <alignment horizontal="center"/>
    </xf>
    <xf numFmtId="0" fontId="14" fillId="12" borderId="0" xfId="0" applyFont="1" applyFill="1"/>
    <xf numFmtId="0" fontId="14" fillId="12" borderId="0" xfId="0" applyFont="1" applyFill="1" applyAlignment="1">
      <alignment horizontal="left"/>
    </xf>
    <xf numFmtId="0" fontId="8" fillId="19" borderId="0" xfId="0" applyFont="1" applyFill="1" applyAlignment="1">
      <alignment horizontal="center"/>
    </xf>
    <xf numFmtId="0" fontId="8" fillId="26" borderId="0" xfId="0" applyFont="1" applyFill="1" applyAlignment="1">
      <alignment horizontal="center"/>
    </xf>
    <xf numFmtId="0" fontId="8" fillId="33" borderId="0" xfId="0" applyFont="1" applyFill="1" applyAlignment="1">
      <alignment horizontal="center"/>
    </xf>
    <xf numFmtId="0" fontId="8" fillId="34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35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8" borderId="0" xfId="0" applyFont="1" applyFill="1" applyAlignment="1">
      <alignment horizontal="center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12" fillId="29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P30" sqref="P30"/>
    </sheetView>
  </sheetViews>
  <sheetFormatPr defaultColWidth="9.26953125" defaultRowHeight="12.5" x14ac:dyDescent="0.25"/>
  <cols>
    <col min="1" max="1" width="12.81640625" customWidth="1"/>
    <col min="2" max="2" width="12" style="39" customWidth="1"/>
    <col min="3" max="3" width="11" style="39" customWidth="1"/>
    <col min="4" max="4" width="9.81640625" style="39" customWidth="1"/>
    <col min="5" max="5" width="11" style="39" customWidth="1"/>
    <col min="6" max="10" width="13.7265625" style="39" customWidth="1"/>
    <col min="11" max="11" width="14.7265625" style="39" customWidth="1"/>
    <col min="12" max="12" width="10.7265625" style="39" customWidth="1"/>
    <col min="13" max="13" width="11.26953125" style="39" customWidth="1"/>
    <col min="14" max="14" width="10.81640625" style="39" customWidth="1"/>
    <col min="15" max="120" width="9.1796875" style="39" bestFit="1"/>
    <col min="121" max="16384" width="9.26953125" style="39"/>
  </cols>
  <sheetData>
    <row r="1" spans="1:104" s="38" customFormat="1" ht="18.75" customHeight="1" x14ac:dyDescent="0.35">
      <c r="A1" s="1"/>
      <c r="B1" s="81" t="s">
        <v>1</v>
      </c>
      <c r="C1" s="81"/>
      <c r="D1" s="81"/>
      <c r="E1" s="81"/>
      <c r="F1" s="82" t="s">
        <v>6</v>
      </c>
      <c r="G1" s="82"/>
      <c r="H1" s="82"/>
      <c r="I1" s="82"/>
      <c r="J1" s="25" t="s">
        <v>11</v>
      </c>
      <c r="K1" s="83" t="s">
        <v>13</v>
      </c>
      <c r="L1" s="83"/>
      <c r="M1" s="83"/>
      <c r="N1" s="83"/>
    </row>
    <row r="2" spans="1:104" ht="15.75" customHeight="1" x14ac:dyDescent="0.35">
      <c r="A2" s="2" t="s">
        <v>0</v>
      </c>
      <c r="B2" s="4" t="s">
        <v>2</v>
      </c>
      <c r="C2" s="7" t="s">
        <v>3</v>
      </c>
      <c r="D2" s="10" t="s">
        <v>4</v>
      </c>
      <c r="E2" s="7" t="s">
        <v>5</v>
      </c>
      <c r="F2" s="15" t="s">
        <v>7</v>
      </c>
      <c r="G2" s="19" t="s">
        <v>8</v>
      </c>
      <c r="H2" s="21" t="s">
        <v>9</v>
      </c>
      <c r="I2" s="23" t="s">
        <v>10</v>
      </c>
      <c r="J2" s="26" t="s">
        <v>12</v>
      </c>
      <c r="K2" s="29" t="s">
        <v>7</v>
      </c>
      <c r="L2" s="32" t="s">
        <v>8</v>
      </c>
      <c r="M2" s="34" t="s">
        <v>9</v>
      </c>
      <c r="N2" s="36" t="s">
        <v>10</v>
      </c>
    </row>
    <row r="3" spans="1:104" ht="12.25" customHeight="1" x14ac:dyDescent="0.35">
      <c r="A3" s="2">
        <v>1</v>
      </c>
      <c r="B3" s="5">
        <v>87021</v>
      </c>
      <c r="C3" s="8">
        <v>86313.93</v>
      </c>
      <c r="D3" s="11">
        <f t="shared" ref="D3:D21" si="0">(B3-C3)/C3</f>
        <v>8.1918411083820083E-3</v>
      </c>
      <c r="E3" s="13">
        <f t="shared" ref="E3:E21" si="1">B3-C3</f>
        <v>707.07000000000698</v>
      </c>
      <c r="F3" s="16">
        <f>IF(ISERROR('Racial Demographics'!C3/'Racial Demographics'!B3),"",'Racial Demographics'!C3/'Racial Demographics'!B3)</f>
        <v>0.70844968455889956</v>
      </c>
      <c r="G3" s="20">
        <f>'Racial Demographics'!E3</f>
        <v>4.8103331379781893E-2</v>
      </c>
      <c r="H3" s="22">
        <f>'Racial Demographics'!G3</f>
        <v>0.10104457544730583</v>
      </c>
      <c r="I3" s="24">
        <f>'Racial Demographics'!H3</f>
        <v>0.29155031544110044</v>
      </c>
      <c r="J3" s="27">
        <f>IF(ISERROR('Voting Age'!B3/B3),"",'Voting Age'!B3/B3)</f>
        <v>0.82464002941818637</v>
      </c>
      <c r="K3" s="30">
        <f>IF(ISERROR('Voting Age'!C3/'Voting Age'!B3),"",'Voting Age'!C3/'Voting Age'!B3)</f>
        <v>0.72306684689455281</v>
      </c>
      <c r="L3" s="33">
        <f>IF(ISERROR('Voting Age'!D3/'Voting Age'!B3),"",'Voting Age'!D3/'Voting Age'!B3)</f>
        <v>4.9581248867769399E-2</v>
      </c>
      <c r="M3" s="35">
        <f>IF(ISERROR('Voting Age'!E3/'Voting Age'!B3),"",'Voting Age'!E3/'Voting Age'!B3)</f>
        <v>9.3449087944705342E-2</v>
      </c>
      <c r="N3" s="31">
        <f>IF(ISERROR('Voting Age'!L3/'Voting Age'!B3),"",'Voting Age'!L3/'Voting Age'!B3)</f>
        <v>0.27693315310544725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</row>
    <row r="4" spans="1:104" ht="14.5" x14ac:dyDescent="0.35">
      <c r="A4" s="3">
        <v>2</v>
      </c>
      <c r="B4" s="6">
        <v>87866</v>
      </c>
      <c r="C4" s="9">
        <v>86313.93</v>
      </c>
      <c r="D4" s="12">
        <f t="shared" si="0"/>
        <v>1.7981686154251199E-2</v>
      </c>
      <c r="E4" s="14">
        <f t="shared" si="1"/>
        <v>1552.070000000007</v>
      </c>
      <c r="F4" s="17">
        <f>IF(ISERROR('Racial Demographics'!C4/'Racial Demographics'!B4),"",'Racial Demographics'!C4/'Racial Demographics'!B4)</f>
        <v>0.6296292081123529</v>
      </c>
      <c r="G4" s="17">
        <f>'Racial Demographics'!E4</f>
        <v>6.8775180388318577E-2</v>
      </c>
      <c r="H4" s="17">
        <f>'Racial Demographics'!G4</f>
        <v>0.15315366580930054</v>
      </c>
      <c r="I4" s="17">
        <f>'Racial Demographics'!H4</f>
        <v>0.3703707918876471</v>
      </c>
      <c r="J4" s="17">
        <f>IF(ISERROR('Voting Age'!B4/B4),"",'Voting Age'!B4/B4)</f>
        <v>0.8009127535110282</v>
      </c>
      <c r="K4" s="17">
        <f>IF(ISERROR('Voting Age'!C4/'Voting Age'!B4),"",'Voting Age'!C4/'Voting Age'!B4)</f>
        <v>0.64996518551148874</v>
      </c>
      <c r="L4" s="17">
        <f>IF(ISERROR('Voting Age'!D4/'Voting Age'!B4),"",'Voting Age'!D4/'Voting Age'!B4)</f>
        <v>6.9771076975544605E-2</v>
      </c>
      <c r="M4" s="17">
        <f>IF(ISERROR('Voting Age'!E4/'Voting Age'!B4),"",'Voting Age'!E4/'Voting Age'!B4)</f>
        <v>0.1396132039276427</v>
      </c>
      <c r="N4" s="17">
        <f>IF(ISERROR('Voting Age'!L4/'Voting Age'!B4),"",'Voting Age'!L4/'Voting Age'!B4)</f>
        <v>0.3500348144885112</v>
      </c>
      <c r="O4" s="37"/>
      <c r="P4" s="37"/>
    </row>
    <row r="5" spans="1:104" ht="14.5" x14ac:dyDescent="0.35">
      <c r="A5" s="3">
        <v>3</v>
      </c>
      <c r="B5" s="5">
        <v>85491</v>
      </c>
      <c r="C5" s="8">
        <v>86313.93</v>
      </c>
      <c r="D5" s="11">
        <f t="shared" si="0"/>
        <v>-9.5341505131326196E-3</v>
      </c>
      <c r="E5" s="13">
        <f t="shared" si="1"/>
        <v>-822.92999999999302</v>
      </c>
      <c r="F5" s="18">
        <f>IF(ISERROR('Racial Demographics'!C5/'Racial Demographics'!B5),"",'Racial Demographics'!C5/'Racial Demographics'!B5)</f>
        <v>0.48684656864465264</v>
      </c>
      <c r="G5" s="18">
        <f>'Racial Demographics'!E5</f>
        <v>0.15267104139617035</v>
      </c>
      <c r="H5" s="18">
        <f>'Racial Demographics'!G5</f>
        <v>0.20888748523236364</v>
      </c>
      <c r="I5" s="18">
        <f>'Racial Demographics'!H5</f>
        <v>0.5131534313553473</v>
      </c>
      <c r="J5" s="28">
        <f>IF(ISERROR('Voting Age'!B5/B5),"",'Voting Age'!B5/B5)</f>
        <v>0.83756184861564376</v>
      </c>
      <c r="K5" s="31">
        <f>IF(ISERROR('Voting Age'!C5/'Voting Age'!B5),"",'Voting Age'!C5/'Voting Age'!B5)</f>
        <v>0.51185687950393832</v>
      </c>
      <c r="L5" s="31">
        <f>IF(ISERROR('Voting Age'!D5/'Voting Age'!B5),"",'Voting Age'!D5/'Voting Age'!B5)</f>
        <v>0.14933523266856599</v>
      </c>
      <c r="M5" s="31">
        <f>IF(ISERROR('Voting Age'!E5/'Voting Age'!B5),"",'Voting Age'!E5/'Voting Age'!B5)</f>
        <v>0.18718228031953521</v>
      </c>
      <c r="N5" s="31">
        <f>IF(ISERROR('Voting Age'!L5/'Voting Age'!B5),"",'Voting Age'!L5/'Voting Age'!B5)</f>
        <v>0.48814312049606168</v>
      </c>
      <c r="O5" s="37"/>
      <c r="P5" s="37"/>
    </row>
    <row r="6" spans="1:104" ht="14.5" x14ac:dyDescent="0.35">
      <c r="A6" s="3">
        <v>4</v>
      </c>
      <c r="B6" s="6">
        <v>87369</v>
      </c>
      <c r="C6" s="9">
        <v>86313.93</v>
      </c>
      <c r="D6" s="12">
        <f t="shared" si="0"/>
        <v>1.2223635281118668E-2</v>
      </c>
      <c r="E6" s="14">
        <f t="shared" si="1"/>
        <v>1055.070000000007</v>
      </c>
      <c r="F6" s="17">
        <f>IF(ISERROR('Racial Demographics'!C6/'Racial Demographics'!B6),"",'Racial Demographics'!C6/'Racial Demographics'!B6)</f>
        <v>0.65113484187755377</v>
      </c>
      <c r="G6" s="17">
        <f>'Racial Demographics'!E6</f>
        <v>0.11485767262988017</v>
      </c>
      <c r="H6" s="17">
        <f>'Racial Demographics'!G6</f>
        <v>0.15812244617656149</v>
      </c>
      <c r="I6" s="17">
        <f>'Racial Demographics'!H6</f>
        <v>0.34886515812244617</v>
      </c>
      <c r="J6" s="17">
        <f>IF(ISERROR('Voting Age'!B6/B6),"",'Voting Age'!B6/B6)</f>
        <v>0.819558424612849</v>
      </c>
      <c r="K6" s="17">
        <f>IF(ISERROR('Voting Age'!C6/'Voting Age'!B6),"",'Voting Age'!C6/'Voting Age'!B6)</f>
        <v>0.67546505781799904</v>
      </c>
      <c r="L6" s="17">
        <f>IF(ISERROR('Voting Age'!D6/'Voting Age'!B6),"",'Voting Age'!D6/'Voting Age'!B6)</f>
        <v>0.11313613764594156</v>
      </c>
      <c r="M6" s="17">
        <f>IF(ISERROR('Voting Age'!E6/'Voting Age'!B6),"",'Voting Age'!E6/'Voting Age'!B6)</f>
        <v>0.13823250097759901</v>
      </c>
      <c r="N6" s="17">
        <f>IF(ISERROR('Voting Age'!L6/'Voting Age'!B6),"",'Voting Age'!L6/'Voting Age'!B6)</f>
        <v>0.32453494218200102</v>
      </c>
      <c r="O6" s="37"/>
      <c r="P6" s="37"/>
    </row>
    <row r="7" spans="1:104" ht="14.5" x14ac:dyDescent="0.35">
      <c r="A7" s="3">
        <v>5</v>
      </c>
      <c r="B7" s="5">
        <v>85426</v>
      </c>
      <c r="C7" s="8">
        <v>86313.93</v>
      </c>
      <c r="D7" s="11">
        <f t="shared" si="0"/>
        <v>-1.028721551666102E-2</v>
      </c>
      <c r="E7" s="13">
        <f t="shared" si="1"/>
        <v>-887.92999999999302</v>
      </c>
      <c r="F7" s="18">
        <f>IF(ISERROR('Racial Demographics'!C7/'Racial Demographics'!B7),"",'Racial Demographics'!C7/'Racial Demographics'!B7)</f>
        <v>0.35118113923161565</v>
      </c>
      <c r="G7" s="18">
        <f>'Racial Demographics'!E7</f>
        <v>0.28064055439795849</v>
      </c>
      <c r="H7" s="18">
        <f>'Racial Demographics'!G7</f>
        <v>0.22598506309554467</v>
      </c>
      <c r="I7" s="18">
        <f>'Racial Demographics'!H7</f>
        <v>0.64881886076838435</v>
      </c>
      <c r="J7" s="28">
        <f>IF(ISERROR('Voting Age'!B7/B7),"",'Voting Age'!B7/B7)</f>
        <v>0.79941703930887553</v>
      </c>
      <c r="K7" s="31">
        <f>IF(ISERROR('Voting Age'!C7/'Voting Age'!B7),"",'Voting Age'!C7/'Voting Age'!B7)</f>
        <v>0.37920077316191009</v>
      </c>
      <c r="L7" s="31">
        <f>IF(ISERROR('Voting Age'!D7/'Voting Age'!B7),"",'Voting Age'!D7/'Voting Age'!B7)</f>
        <v>0.2787629409439018</v>
      </c>
      <c r="M7" s="31">
        <f>IF(ISERROR('Voting Age'!E7/'Voting Age'!B7),"",'Voting Age'!E7/'Voting Age'!B7)</f>
        <v>0.20663044910749587</v>
      </c>
      <c r="N7" s="31">
        <f>IF(ISERROR('Voting Age'!L7/'Voting Age'!B7),"",'Voting Age'!L7/'Voting Age'!B7)</f>
        <v>0.62079922683808997</v>
      </c>
      <c r="O7" s="37"/>
      <c r="P7" s="37"/>
    </row>
    <row r="8" spans="1:104" ht="14.5" x14ac:dyDescent="0.35">
      <c r="A8" s="3">
        <v>6</v>
      </c>
      <c r="B8" s="6">
        <v>85220</v>
      </c>
      <c r="C8" s="9">
        <v>86313.93</v>
      </c>
      <c r="D8" s="12">
        <f t="shared" si="0"/>
        <v>-1.2673852297074101E-2</v>
      </c>
      <c r="E8" s="14">
        <f t="shared" si="1"/>
        <v>-1093.929999999993</v>
      </c>
      <c r="F8" s="17">
        <f>IF(ISERROR('Racial Demographics'!C8/'Racial Demographics'!B8),"",'Racial Demographics'!C8/'Racial Demographics'!B8)</f>
        <v>0.32917155597277636</v>
      </c>
      <c r="G8" s="17">
        <f>'Racial Demographics'!E8</f>
        <v>0.1204177423140108</v>
      </c>
      <c r="H8" s="17">
        <f>'Racial Demographics'!G8</f>
        <v>0.35010560901196902</v>
      </c>
      <c r="I8" s="17">
        <f>'Racial Demographics'!H8</f>
        <v>0.67082844402722364</v>
      </c>
      <c r="J8" s="17">
        <f>IF(ISERROR('Voting Age'!B8/B8),"",'Voting Age'!B8/B8)</f>
        <v>0.7641633419385121</v>
      </c>
      <c r="K8" s="17">
        <f>IF(ISERROR('Voting Age'!C8/'Voting Age'!B8),"",'Voting Age'!C8/'Voting Age'!B8)</f>
        <v>0.3527686496114984</v>
      </c>
      <c r="L8" s="17">
        <f>IF(ISERROR('Voting Age'!D8/'Voting Age'!B8),"",'Voting Age'!D8/'Voting Age'!B8)</f>
        <v>0.11728755259359357</v>
      </c>
      <c r="M8" s="17">
        <f>IF(ISERROR('Voting Age'!E8/'Voting Age'!B8),"",'Voting Age'!E8/'Voting Age'!B8)</f>
        <v>0.31711249654494639</v>
      </c>
      <c r="N8" s="17">
        <f>IF(ISERROR('Voting Age'!L8/'Voting Age'!B8),"",'Voting Age'!L8/'Voting Age'!B8)</f>
        <v>0.64723135038850155</v>
      </c>
      <c r="O8" s="37"/>
      <c r="P8" s="37"/>
    </row>
    <row r="9" spans="1:104" ht="14.5" x14ac:dyDescent="0.35">
      <c r="A9" s="3">
        <v>7</v>
      </c>
      <c r="B9" s="5">
        <v>85882</v>
      </c>
      <c r="C9" s="8">
        <v>86313.93</v>
      </c>
      <c r="D9" s="11">
        <f t="shared" si="0"/>
        <v>-5.0041748765233263E-3</v>
      </c>
      <c r="E9" s="13">
        <f t="shared" si="1"/>
        <v>-431.92999999999302</v>
      </c>
      <c r="F9" s="18">
        <f>IF(ISERROR('Racial Demographics'!C9/'Racial Demographics'!B9),"",'Racial Demographics'!C9/'Racial Demographics'!B9)</f>
        <v>0.49309517710346756</v>
      </c>
      <c r="G9" s="18">
        <f>'Racial Demographics'!E9</f>
        <v>0.15559721478307445</v>
      </c>
      <c r="H9" s="18">
        <f>'Racial Demographics'!G9</f>
        <v>0.24406744137304673</v>
      </c>
      <c r="I9" s="18">
        <f>'Racial Demographics'!H9</f>
        <v>0.50690482289653249</v>
      </c>
      <c r="J9" s="28">
        <f>IF(ISERROR('Voting Age'!B9/B9),"",'Voting Age'!B9/B9)</f>
        <v>0.76824014345264435</v>
      </c>
      <c r="K9" s="31">
        <f>IF(ISERROR('Voting Age'!C9/'Voting Age'!B9),"",'Voting Age'!C9/'Voting Age'!B9)</f>
        <v>0.52012792142835496</v>
      </c>
      <c r="L9" s="31">
        <f>IF(ISERROR('Voting Age'!D9/'Voting Age'!B9),"",'Voting Age'!D9/'Voting Age'!B9)</f>
        <v>0.15864379035436055</v>
      </c>
      <c r="M9" s="31">
        <f>IF(ISERROR('Voting Age'!E9/'Voting Age'!B9),"",'Voting Age'!E9/'Voting Age'!B9)</f>
        <v>0.21749674133802177</v>
      </c>
      <c r="N9" s="31">
        <f>IF(ISERROR('Voting Age'!L9/'Voting Age'!B9),"",'Voting Age'!L9/'Voting Age'!B9)</f>
        <v>0.4798720785716451</v>
      </c>
      <c r="O9" s="37"/>
      <c r="P9" s="37"/>
    </row>
    <row r="10" spans="1:104" ht="14.5" x14ac:dyDescent="0.35">
      <c r="A10" s="3">
        <v>8</v>
      </c>
      <c r="B10" s="6">
        <v>85066</v>
      </c>
      <c r="C10" s="9">
        <v>86313.93</v>
      </c>
      <c r="D10" s="12">
        <f t="shared" si="0"/>
        <v>-1.4458037074664462E-2</v>
      </c>
      <c r="E10" s="14">
        <f t="shared" si="1"/>
        <v>-1247.929999999993</v>
      </c>
      <c r="F10" s="17">
        <f>IF(ISERROR('Racial Demographics'!C10/'Racial Demographics'!B10),"",'Racial Demographics'!C10/'Racial Demographics'!B10)</f>
        <v>0.41412550255096042</v>
      </c>
      <c r="G10" s="17">
        <f>'Racial Demographics'!E10</f>
        <v>0.22469611830813721</v>
      </c>
      <c r="H10" s="17">
        <f>'Racial Demographics'!G10</f>
        <v>0.21309336280064892</v>
      </c>
      <c r="I10" s="17">
        <f>'Racial Demographics'!H10</f>
        <v>0.58587449744903952</v>
      </c>
      <c r="J10" s="17">
        <f>IF(ISERROR('Voting Age'!B10/B10),"",'Voting Age'!B10/B10)</f>
        <v>0.72688265582018663</v>
      </c>
      <c r="K10" s="17">
        <f>IF(ISERROR('Voting Age'!C10/'Voting Age'!B10),"",'Voting Age'!C10/'Voting Age'!B10)</f>
        <v>0.43011013536461112</v>
      </c>
      <c r="L10" s="17">
        <f>IF(ISERROR('Voting Age'!D10/'Voting Age'!B10),"",'Voting Age'!D10/'Voting Age'!B10)</f>
        <v>0.22331117687965973</v>
      </c>
      <c r="M10" s="17">
        <f>IF(ISERROR('Voting Age'!E10/'Voting Age'!B10),"",'Voting Age'!E10/'Voting Age'!B10)</f>
        <v>0.19822748370611162</v>
      </c>
      <c r="N10" s="17">
        <f>IF(ISERROR('Voting Age'!L10/'Voting Age'!B10),"",'Voting Age'!L10/'Voting Age'!B10)</f>
        <v>0.56988986463538882</v>
      </c>
      <c r="O10" s="37"/>
      <c r="P10" s="37"/>
    </row>
    <row r="11" spans="1:104" ht="14.5" x14ac:dyDescent="0.35">
      <c r="A11" s="3">
        <v>9</v>
      </c>
      <c r="B11" s="5">
        <v>85506</v>
      </c>
      <c r="C11" s="8">
        <v>86313.93</v>
      </c>
      <c r="D11" s="11">
        <f t="shared" si="0"/>
        <v>-9.3603662815491435E-3</v>
      </c>
      <c r="E11" s="13">
        <f t="shared" si="1"/>
        <v>-807.92999999999302</v>
      </c>
      <c r="F11" s="18">
        <f>IF(ISERROR('Racial Demographics'!C11/'Racial Demographics'!B11),"",'Racial Demographics'!C11/'Racial Demographics'!B11)</f>
        <v>0.43104577456552756</v>
      </c>
      <c r="G11" s="18">
        <f>'Racial Demographics'!E11</f>
        <v>0.13521858115219984</v>
      </c>
      <c r="H11" s="18">
        <f>'Racial Demographics'!G11</f>
        <v>0.20623114167426848</v>
      </c>
      <c r="I11" s="18">
        <f>'Racial Demographics'!H11</f>
        <v>0.56895422543447238</v>
      </c>
      <c r="J11" s="28">
        <f>IF(ISERROR('Voting Age'!B11/B11),"",'Voting Age'!B11/B11)</f>
        <v>0.7750801113372161</v>
      </c>
      <c r="K11" s="31">
        <f>IF(ISERROR('Voting Age'!C11/'Voting Age'!B11),"",'Voting Age'!C11/'Voting Age'!B11)</f>
        <v>0.45209282674955487</v>
      </c>
      <c r="L11" s="31">
        <f>IF(ISERROR('Voting Age'!D11/'Voting Age'!B11),"",'Voting Age'!D11/'Voting Age'!B11)</f>
        <v>0.13288770860367566</v>
      </c>
      <c r="M11" s="31">
        <f>IF(ISERROR('Voting Age'!E11/'Voting Age'!B11),"",'Voting Age'!E11/'Voting Age'!B11)</f>
        <v>0.18975767269215679</v>
      </c>
      <c r="N11" s="31">
        <f>IF(ISERROR('Voting Age'!L11/'Voting Age'!B11),"",'Voting Age'!L11/'Voting Age'!B11)</f>
        <v>0.54790717325044513</v>
      </c>
      <c r="O11" s="37"/>
      <c r="P11" s="37"/>
    </row>
    <row r="12" spans="1:104" ht="14.5" x14ac:dyDescent="0.35">
      <c r="A12" s="3">
        <v>10</v>
      </c>
      <c r="B12" s="6">
        <v>87268</v>
      </c>
      <c r="C12" s="9">
        <v>86313.93</v>
      </c>
      <c r="D12" s="12">
        <f t="shared" si="0"/>
        <v>1.1053488121789926E-2</v>
      </c>
      <c r="E12" s="14">
        <f t="shared" si="1"/>
        <v>954.07000000000698</v>
      </c>
      <c r="F12" s="17">
        <f>IF(ISERROR('Racial Demographics'!C12/'Racial Demographics'!B12),"",'Racial Demographics'!C12/'Racial Demographics'!B12)</f>
        <v>0.57872301416326721</v>
      </c>
      <c r="G12" s="17">
        <f>'Racial Demographics'!E12</f>
        <v>4.6145207865426044E-2</v>
      </c>
      <c r="H12" s="17">
        <f>'Racial Demographics'!G12</f>
        <v>0.13275198239904662</v>
      </c>
      <c r="I12" s="17">
        <f>'Racial Demographics'!H12</f>
        <v>0.42127698583673284</v>
      </c>
      <c r="J12" s="17">
        <f>IF(ISERROR('Voting Age'!B12/B12),"",'Voting Age'!B12/B12)</f>
        <v>0.77054590456983085</v>
      </c>
      <c r="K12" s="17">
        <f>IF(ISERROR('Voting Age'!C12/'Voting Age'!B12),"",'Voting Age'!C12/'Voting Age'!B12)</f>
        <v>0.59688596752126588</v>
      </c>
      <c r="L12" s="17">
        <f>IF(ISERROR('Voting Age'!D12/'Voting Age'!B12),"",'Voting Age'!D12/'Voting Age'!B12)</f>
        <v>4.6993040271250966E-2</v>
      </c>
      <c r="M12" s="17">
        <f>IF(ISERROR('Voting Age'!E12/'Voting Age'!B12),"",'Voting Age'!E12/'Voting Age'!B12)</f>
        <v>0.12079888168461127</v>
      </c>
      <c r="N12" s="17">
        <f>IF(ISERROR('Voting Age'!L12/'Voting Age'!B12),"",'Voting Age'!L12/'Voting Age'!B12)</f>
        <v>0.40311403247873417</v>
      </c>
      <c r="O12" s="37"/>
      <c r="P12" s="37"/>
    </row>
    <row r="13" spans="1:104" ht="14.5" x14ac:dyDescent="0.35">
      <c r="A13" s="3">
        <v>11</v>
      </c>
      <c r="B13" s="5">
        <v>86015</v>
      </c>
      <c r="C13" s="8">
        <v>86313.93</v>
      </c>
      <c r="D13" s="11">
        <f t="shared" si="0"/>
        <v>-3.4632880231498329E-3</v>
      </c>
      <c r="E13" s="13">
        <f t="shared" si="1"/>
        <v>-298.92999999999302</v>
      </c>
      <c r="F13" s="18">
        <f>IF(ISERROR('Racial Demographics'!C13/'Racial Demographics'!B13),"",'Racial Demographics'!C13/'Racial Demographics'!B13)</f>
        <v>0.6097192350171482</v>
      </c>
      <c r="G13" s="18">
        <f>'Racial Demographics'!E13</f>
        <v>3.1389873859210604E-2</v>
      </c>
      <c r="H13" s="18">
        <f>'Racial Demographics'!G13</f>
        <v>7.5114805557170261E-2</v>
      </c>
      <c r="I13" s="18">
        <f>'Racial Demographics'!H13</f>
        <v>0.3902807649828518</v>
      </c>
      <c r="J13" s="28">
        <f>IF(ISERROR('Voting Age'!B13/B13),"",'Voting Age'!B13/B13)</f>
        <v>0.76756379701214905</v>
      </c>
      <c r="K13" s="31">
        <f>IF(ISERROR('Voting Age'!C13/'Voting Age'!B13),"",'Voting Age'!C13/'Voting Age'!B13)</f>
        <v>0.63319802490079069</v>
      </c>
      <c r="L13" s="31">
        <f>IF(ISERROR('Voting Age'!D13/'Voting Age'!B13),"",'Voting Age'!D13/'Voting Age'!B13)</f>
        <v>3.3337372391021178E-2</v>
      </c>
      <c r="M13" s="31">
        <f>IF(ISERROR('Voting Age'!E13/'Voting Age'!B13),"",'Voting Age'!E13/'Voting Age'!B13)</f>
        <v>7.0234164369452609E-2</v>
      </c>
      <c r="N13" s="31">
        <f>IF(ISERROR('Voting Age'!L13/'Voting Age'!B13),"",'Voting Age'!L13/'Voting Age'!B13)</f>
        <v>0.36680197509920937</v>
      </c>
      <c r="O13" s="37"/>
      <c r="P13" s="37"/>
    </row>
    <row r="14" spans="1:104" ht="14.5" x14ac:dyDescent="0.35">
      <c r="A14" s="3">
        <v>12</v>
      </c>
      <c r="B14" s="6">
        <v>87672</v>
      </c>
      <c r="C14" s="9">
        <v>86313.93</v>
      </c>
      <c r="D14" s="12">
        <f t="shared" si="0"/>
        <v>1.57340767591049E-2</v>
      </c>
      <c r="E14" s="14">
        <f t="shared" si="1"/>
        <v>1358.070000000007</v>
      </c>
      <c r="F14" s="17">
        <f>IF(ISERROR('Racial Demographics'!C14/'Racial Demographics'!B14),"",'Racial Demographics'!C14/'Racial Demographics'!B14)</f>
        <v>0.46342047632083222</v>
      </c>
      <c r="G14" s="17">
        <f>'Racial Demographics'!E14</f>
        <v>5.2308604799708003E-2</v>
      </c>
      <c r="H14" s="17">
        <f>'Racial Demographics'!G14</f>
        <v>0.2116525230404234</v>
      </c>
      <c r="I14" s="17">
        <f>'Racial Demographics'!H14</f>
        <v>0.53657952367916784</v>
      </c>
      <c r="J14" s="17">
        <f>IF(ISERROR('Voting Age'!B14/B14),"",'Voting Age'!B14/B14)</f>
        <v>0.7845378227940506</v>
      </c>
      <c r="K14" s="17">
        <f>IF(ISERROR('Voting Age'!C14/'Voting Age'!B14),"",'Voting Age'!C14/'Voting Age'!B14)</f>
        <v>0.48377482480881628</v>
      </c>
      <c r="L14" s="17">
        <f>IF(ISERROR('Voting Age'!D14/'Voting Age'!B14),"",'Voting Age'!D14/'Voting Age'!B14)</f>
        <v>5.1990346311534992E-2</v>
      </c>
      <c r="M14" s="17">
        <f>IF(ISERROR('Voting Age'!E14/'Voting Age'!B14),"",'Voting Age'!E14/'Voting Age'!B14)</f>
        <v>0.19378616498502516</v>
      </c>
      <c r="N14" s="17">
        <f>IF(ISERROR('Voting Age'!L14/'Voting Age'!B14),"",'Voting Age'!L14/'Voting Age'!B14)</f>
        <v>0.51622517519118372</v>
      </c>
      <c r="O14" s="37"/>
      <c r="P14" s="37"/>
    </row>
    <row r="15" spans="1:104" ht="14.5" x14ac:dyDescent="0.35">
      <c r="A15" s="3">
        <v>13</v>
      </c>
      <c r="B15" s="5">
        <v>85562</v>
      </c>
      <c r="C15" s="8">
        <v>86313.93</v>
      </c>
      <c r="D15" s="11">
        <f t="shared" si="0"/>
        <v>-8.7115718169708308E-3</v>
      </c>
      <c r="E15" s="13">
        <f t="shared" si="1"/>
        <v>-751.92999999999302</v>
      </c>
      <c r="F15" s="18">
        <f>IF(ISERROR('Racial Demographics'!C15/'Racial Demographics'!B15),"",'Racial Demographics'!C15/'Racial Demographics'!B15)</f>
        <v>0.54327855823847038</v>
      </c>
      <c r="G15" s="18">
        <f>'Racial Demographics'!E15</f>
        <v>7.0849208760898535E-2</v>
      </c>
      <c r="H15" s="18">
        <f>'Racial Demographics'!G15</f>
        <v>0.13872980996236647</v>
      </c>
      <c r="I15" s="18">
        <f>'Racial Demographics'!H15</f>
        <v>0.45672144176152968</v>
      </c>
      <c r="J15" s="28">
        <f>IF(ISERROR('Voting Age'!B15/B15),"",'Voting Age'!B15/B15)</f>
        <v>0.75796498445571636</v>
      </c>
      <c r="K15" s="31">
        <f>IF(ISERROR('Voting Age'!C15/'Voting Age'!B15),"",'Voting Age'!C15/'Voting Age'!B15)</f>
        <v>0.5602824850045488</v>
      </c>
      <c r="L15" s="31">
        <f>IF(ISERROR('Voting Age'!D15/'Voting Age'!B15),"",'Voting Age'!D15/'Voting Age'!B15)</f>
        <v>6.7645290117650692E-2</v>
      </c>
      <c r="M15" s="31">
        <f>IF(ISERROR('Voting Age'!E15/'Voting Age'!B15),"",'Voting Age'!E15/'Voting Age'!B15)</f>
        <v>0.13040260280943056</v>
      </c>
      <c r="N15" s="31">
        <f>IF(ISERROR('Voting Age'!L15/'Voting Age'!B15),"",'Voting Age'!L15/'Voting Age'!B15)</f>
        <v>0.43971751499545125</v>
      </c>
      <c r="O15" s="37"/>
      <c r="P15" s="37"/>
    </row>
    <row r="16" spans="1:104" ht="14.5" x14ac:dyDescent="0.35">
      <c r="A16" s="3">
        <v>14</v>
      </c>
      <c r="B16" s="6">
        <v>86282</v>
      </c>
      <c r="C16" s="9">
        <v>86313.93</v>
      </c>
      <c r="D16" s="12">
        <f t="shared" si="0"/>
        <v>-3.6992870096394655E-4</v>
      </c>
      <c r="E16" s="14">
        <f t="shared" si="1"/>
        <v>-31.929999999993015</v>
      </c>
      <c r="F16" s="17">
        <f>IF(ISERROR('Racial Demographics'!C16/'Racial Demographics'!B16),"",'Racial Demographics'!C16/'Racial Demographics'!B16)</f>
        <v>0.58130316867944642</v>
      </c>
      <c r="G16" s="17">
        <f>'Racial Demographics'!E16</f>
        <v>8.9323381470063287E-2</v>
      </c>
      <c r="H16" s="17">
        <f>'Racial Demographics'!G16</f>
        <v>0.12150854175842006</v>
      </c>
      <c r="I16" s="17">
        <f>'Racial Demographics'!H16</f>
        <v>0.41869683132055352</v>
      </c>
      <c r="J16" s="17">
        <f>IF(ISERROR('Voting Age'!B16/B16),"",'Voting Age'!B16/B16)</f>
        <v>0.75622957279617997</v>
      </c>
      <c r="K16" s="17">
        <f>IF(ISERROR('Voting Age'!C16/'Voting Age'!B16),"",'Voting Age'!C16/'Voting Age'!B16)</f>
        <v>0.60056092813682971</v>
      </c>
      <c r="L16" s="17">
        <f>IF(ISERROR('Voting Age'!D16/'Voting Age'!B16),"",'Voting Age'!D16/'Voting Age'!B16)</f>
        <v>8.7679504666738184E-2</v>
      </c>
      <c r="M16" s="17">
        <f>IF(ISERROR('Voting Age'!E16/'Voting Age'!B16),"",'Voting Age'!E16/'Voting Age'!B16)</f>
        <v>0.11180247973149014</v>
      </c>
      <c r="N16" s="17">
        <f>IF(ISERROR('Voting Age'!L16/'Voting Age'!B16),"",'Voting Age'!L16/'Voting Age'!B16)</f>
        <v>0.39943907186317029</v>
      </c>
      <c r="O16" s="37"/>
      <c r="P16" s="37"/>
    </row>
    <row r="17" spans="1:16" ht="14.5" x14ac:dyDescent="0.35">
      <c r="A17" s="3">
        <v>15</v>
      </c>
      <c r="B17" s="5">
        <v>86982</v>
      </c>
      <c r="C17" s="8">
        <v>86313.93</v>
      </c>
      <c r="D17" s="11">
        <f t="shared" si="0"/>
        <v>7.7400021062649683E-3</v>
      </c>
      <c r="E17" s="13">
        <f t="shared" si="1"/>
        <v>668.07000000000698</v>
      </c>
      <c r="F17" s="18">
        <f>IF(ISERROR('Racial Demographics'!C17/'Racial Demographics'!B17),"",'Racial Demographics'!C17/'Racial Demographics'!B17)</f>
        <v>0.54749258467269091</v>
      </c>
      <c r="G17" s="18">
        <f>'Racial Demographics'!E17</f>
        <v>6.3323446230254529E-2</v>
      </c>
      <c r="H17" s="18">
        <f>'Racial Demographics'!G17</f>
        <v>0.13203881262790002</v>
      </c>
      <c r="I17" s="18">
        <f>'Racial Demographics'!H17</f>
        <v>0.45250741532730909</v>
      </c>
      <c r="J17" s="28">
        <f>IF(ISERROR('Voting Age'!B17/B17),"",'Voting Age'!B17/B17)</f>
        <v>0.76764158101676205</v>
      </c>
      <c r="K17" s="31">
        <f>IF(ISERROR('Voting Age'!C17/'Voting Age'!B17),"",'Voting Age'!C17/'Voting Age'!B17)</f>
        <v>0.5657995237453386</v>
      </c>
      <c r="L17" s="31">
        <f>IF(ISERROR('Voting Age'!D17/'Voting Age'!B17),"",'Voting Age'!D17/'Voting Age'!B17)</f>
        <v>6.288658249839002E-2</v>
      </c>
      <c r="M17" s="31">
        <f>IF(ISERROR('Voting Age'!E17/'Voting Age'!B17),"",'Voting Age'!E17/'Voting Age'!B17)</f>
        <v>0.12036662622995013</v>
      </c>
      <c r="N17" s="31">
        <f>IF(ISERROR('Voting Age'!L17/'Voting Age'!B17),"",'Voting Age'!L17/'Voting Age'!B17)</f>
        <v>0.43420047625466146</v>
      </c>
      <c r="O17" s="37"/>
      <c r="P17" s="37"/>
    </row>
    <row r="18" spans="1:16" ht="14.5" x14ac:dyDescent="0.35">
      <c r="A18" s="3">
        <v>16</v>
      </c>
      <c r="B18" s="6">
        <v>87109</v>
      </c>
      <c r="C18" s="9">
        <v>86313.93</v>
      </c>
      <c r="D18" s="12">
        <f t="shared" si="0"/>
        <v>9.2113752670050716E-3</v>
      </c>
      <c r="E18" s="14">
        <f t="shared" si="1"/>
        <v>795.07000000000698</v>
      </c>
      <c r="F18" s="17">
        <f>IF(ISERROR('Racial Demographics'!C18/'Racial Demographics'!B18),"",'Racial Demographics'!C18/'Racial Demographics'!B18)</f>
        <v>0.4278777164242501</v>
      </c>
      <c r="G18" s="17">
        <f>'Racial Demographics'!E18</f>
        <v>8.3929329919985307E-2</v>
      </c>
      <c r="H18" s="17">
        <f>'Racial Demographics'!G18</f>
        <v>0.12973401141099083</v>
      </c>
      <c r="I18" s="17">
        <f>'Racial Demographics'!H18</f>
        <v>0.5721222835757499</v>
      </c>
      <c r="J18" s="17">
        <f>IF(ISERROR('Voting Age'!B18/B18),"",'Voting Age'!B18/B18)</f>
        <v>0.78406364439954535</v>
      </c>
      <c r="K18" s="17">
        <f>IF(ISERROR('Voting Age'!C18/'Voting Age'!B18),"",'Voting Age'!C18/'Voting Age'!B18)</f>
        <v>0.45043119225757333</v>
      </c>
      <c r="L18" s="17">
        <f>IF(ISERROR('Voting Age'!D18/'Voting Age'!B18),"",'Voting Age'!D18/'Voting Age'!B18)</f>
        <v>8.3105169914640037E-2</v>
      </c>
      <c r="M18" s="17">
        <f>IF(ISERROR('Voting Age'!E18/'Voting Age'!B18),"",'Voting Age'!E18/'Voting Age'!B18)</f>
        <v>0.11831798415789396</v>
      </c>
      <c r="N18" s="17">
        <f>IF(ISERROR('Voting Age'!L18/'Voting Age'!B18),"",'Voting Age'!L18/'Voting Age'!B18)</f>
        <v>0.54956880774242667</v>
      </c>
      <c r="O18" s="37"/>
      <c r="P18" s="37"/>
    </row>
    <row r="19" spans="1:16" ht="14.5" x14ac:dyDescent="0.35">
      <c r="A19" s="3">
        <v>17</v>
      </c>
      <c r="B19" s="5">
        <v>87977</v>
      </c>
      <c r="C19" s="8">
        <v>86313.93</v>
      </c>
      <c r="D19" s="11">
        <f t="shared" si="0"/>
        <v>1.9267689467968925E-2</v>
      </c>
      <c r="E19" s="13">
        <f t="shared" si="1"/>
        <v>1663.070000000007</v>
      </c>
      <c r="F19" s="18">
        <f>IF(ISERROR('Racial Demographics'!C19/'Racial Demographics'!B19),"",'Racial Demographics'!C19/'Racial Demographics'!B19)</f>
        <v>0.47747706787001148</v>
      </c>
      <c r="G19" s="18">
        <f>'Racial Demographics'!E19</f>
        <v>7.1734657921956879E-2</v>
      </c>
      <c r="H19" s="18">
        <f>'Racial Demographics'!G19</f>
        <v>9.0205394591768309E-2</v>
      </c>
      <c r="I19" s="18">
        <f>'Racial Demographics'!H19</f>
        <v>0.52252293212998857</v>
      </c>
      <c r="J19" s="28">
        <f>IF(ISERROR('Voting Age'!B19/B19),"",'Voting Age'!B19/B19)</f>
        <v>0.75276492719688104</v>
      </c>
      <c r="K19" s="31">
        <f>IF(ISERROR('Voting Age'!C19/'Voting Age'!B19),"",'Voting Age'!C19/'Voting Age'!B19)</f>
        <v>0.50555672998520218</v>
      </c>
      <c r="L19" s="31">
        <f>IF(ISERROR('Voting Age'!D19/'Voting Age'!B19),"",'Voting Age'!D19/'Voting Age'!B19)</f>
        <v>7.3128378582429862E-2</v>
      </c>
      <c r="M19" s="31">
        <f>IF(ISERROR('Voting Age'!E19/'Voting Age'!B19),"",'Voting Age'!E19/'Voting Age'!B19)</f>
        <v>8.2007066710959448E-2</v>
      </c>
      <c r="N19" s="31">
        <f>IF(ISERROR('Voting Age'!L19/'Voting Age'!B19),"",'Voting Age'!L19/'Voting Age'!B19)</f>
        <v>0.49444327001479782</v>
      </c>
      <c r="O19" s="37"/>
      <c r="P19" s="37"/>
    </row>
    <row r="20" spans="1:16" ht="14.5" x14ac:dyDescent="0.35">
      <c r="A20" s="3">
        <v>18</v>
      </c>
      <c r="B20" s="6">
        <v>85994</v>
      </c>
      <c r="C20" s="9">
        <v>86313.93</v>
      </c>
      <c r="D20" s="12">
        <f t="shared" si="0"/>
        <v>-3.7065859473666999E-3</v>
      </c>
      <c r="E20" s="14">
        <f t="shared" si="1"/>
        <v>-319.92999999999302</v>
      </c>
      <c r="F20" s="17">
        <f>IF(ISERROR('Racial Demographics'!C20/'Racial Demographics'!B20),"",'Racial Demographics'!C20/'Racial Demographics'!B20)</f>
        <v>0.52280391655231762</v>
      </c>
      <c r="G20" s="17">
        <f>'Racial Demographics'!E20</f>
        <v>9.5018257087703797E-2</v>
      </c>
      <c r="H20" s="17">
        <f>'Racial Demographics'!G20</f>
        <v>0.21714305649231341</v>
      </c>
      <c r="I20" s="17">
        <f>'Racial Demographics'!H20</f>
        <v>0.47719608344768238</v>
      </c>
      <c r="J20" s="17">
        <f>IF(ISERROR('Voting Age'!B20/B20),"",'Voting Age'!B20/B20)</f>
        <v>0.79314835918785032</v>
      </c>
      <c r="K20" s="17">
        <f>IF(ISERROR('Voting Age'!C20/'Voting Age'!B20),"",'Voting Age'!C20/'Voting Age'!B20)</f>
        <v>0.5570037826584171</v>
      </c>
      <c r="L20" s="17">
        <f>IF(ISERROR('Voting Age'!D20/'Voting Age'!B20),"",'Voting Age'!D20/'Voting Age'!B20)</f>
        <v>8.9698853473301463E-2</v>
      </c>
      <c r="M20" s="17">
        <f>IF(ISERROR('Voting Age'!E20/'Voting Age'!B20),"",'Voting Age'!E20/'Voting Age'!B20)</f>
        <v>0.18929419699146702</v>
      </c>
      <c r="N20" s="17">
        <f>IF(ISERROR('Voting Age'!L20/'Voting Age'!B20),"",'Voting Age'!L20/'Voting Age'!B20)</f>
        <v>0.44299621734158284</v>
      </c>
      <c r="O20" s="37"/>
      <c r="P20" s="37"/>
    </row>
    <row r="21" spans="1:16" ht="14.5" x14ac:dyDescent="0.35">
      <c r="A21" s="3">
        <v>19</v>
      </c>
      <c r="B21" s="5">
        <v>86476</v>
      </c>
      <c r="C21" s="8">
        <v>86313.93</v>
      </c>
      <c r="D21" s="11">
        <f t="shared" si="0"/>
        <v>1.8776806941823527E-3</v>
      </c>
      <c r="E21" s="13">
        <f t="shared" si="1"/>
        <v>162.07000000000698</v>
      </c>
      <c r="F21" s="18">
        <f>IF(ISERROR('Racial Demographics'!C21/'Racial Demographics'!B21),"",'Racial Demographics'!C21/'Racial Demographics'!B21)</f>
        <v>0.52505897590082795</v>
      </c>
      <c r="G21" s="18">
        <f>'Racial Demographics'!E21</f>
        <v>5.5599241408020722E-2</v>
      </c>
      <c r="H21" s="18">
        <f>'Racial Demographics'!G21</f>
        <v>0.23356769508302883</v>
      </c>
      <c r="I21" s="18">
        <f>'Racial Demographics'!H21</f>
        <v>0.47494102409917205</v>
      </c>
      <c r="J21" s="28">
        <f>IF(ISERROR('Voting Age'!B21/B21),"",'Voting Age'!B21/B21)</f>
        <v>0.75889264073268881</v>
      </c>
      <c r="K21" s="31">
        <f>IF(ISERROR('Voting Age'!C21/'Voting Age'!B21),"",'Voting Age'!C21/'Voting Age'!B21)</f>
        <v>0.54732880260872219</v>
      </c>
      <c r="L21" s="31">
        <f>IF(ISERROR('Voting Age'!D21/'Voting Age'!B21),"",'Voting Age'!D21/'Voting Age'!B21)</f>
        <v>5.7873403833846343E-2</v>
      </c>
      <c r="M21" s="31">
        <f>IF(ISERROR('Voting Age'!E21/'Voting Age'!B21),"",'Voting Age'!E21/'Voting Age'!B21)</f>
        <v>0.21098345168073629</v>
      </c>
      <c r="N21" s="31">
        <f>IF(ISERROR('Voting Age'!L21/'Voting Age'!B21),"",'Voting Age'!L21/'Voting Age'!B21)</f>
        <v>0.45267119739127787</v>
      </c>
      <c r="O21" s="37"/>
      <c r="P21" s="37"/>
    </row>
    <row r="22" spans="1:16" x14ac:dyDescent="0.25">
      <c r="O22" s="37"/>
      <c r="P22" s="37"/>
    </row>
    <row r="23" spans="1:16" x14ac:dyDescent="0.25">
      <c r="O23" s="37"/>
      <c r="P23" s="37"/>
    </row>
    <row r="24" spans="1:16" x14ac:dyDescent="0.25">
      <c r="O24" s="37"/>
      <c r="P24" s="37"/>
    </row>
    <row r="25" spans="1:16" x14ac:dyDescent="0.25">
      <c r="O25" s="37"/>
      <c r="P25" s="37"/>
    </row>
    <row r="26" spans="1:16" x14ac:dyDescent="0.25">
      <c r="O26" s="37"/>
      <c r="P26" s="37"/>
    </row>
    <row r="27" spans="1:16" x14ac:dyDescent="0.25">
      <c r="O27" s="37"/>
      <c r="P27" s="37"/>
    </row>
    <row r="28" spans="1:16" x14ac:dyDescent="0.25">
      <c r="O28" s="37"/>
      <c r="P28" s="37"/>
    </row>
    <row r="29" spans="1:16" x14ac:dyDescent="0.25">
      <c r="O29" s="37"/>
      <c r="P29" s="37"/>
    </row>
    <row r="30" spans="1:16" x14ac:dyDescent="0.25">
      <c r="O30" s="37"/>
      <c r="P30" s="37"/>
    </row>
    <row r="31" spans="1:16" x14ac:dyDescent="0.25">
      <c r="O31" s="37"/>
      <c r="P31" s="37"/>
    </row>
    <row r="32" spans="1:16" x14ac:dyDescent="0.25">
      <c r="O32" s="37"/>
      <c r="P32" s="37"/>
    </row>
    <row r="33" spans="15:16" x14ac:dyDescent="0.25">
      <c r="O33" s="37"/>
      <c r="P33" s="37"/>
    </row>
    <row r="34" spans="15:16" x14ac:dyDescent="0.25">
      <c r="O34" s="37"/>
      <c r="P34" s="37"/>
    </row>
    <row r="35" spans="15:16" x14ac:dyDescent="0.25">
      <c r="O35" s="37"/>
      <c r="P35" s="37"/>
    </row>
    <row r="36" spans="15:16" x14ac:dyDescent="0.25">
      <c r="O36" s="37"/>
      <c r="P36" s="37"/>
    </row>
    <row r="37" spans="15:16" x14ac:dyDescent="0.25">
      <c r="O37" s="37"/>
      <c r="P37" s="37"/>
    </row>
    <row r="38" spans="15:16" x14ac:dyDescent="0.25">
      <c r="O38" s="37"/>
      <c r="P38" s="37"/>
    </row>
    <row r="39" spans="15:16" x14ac:dyDescent="0.25">
      <c r="O39" s="37"/>
      <c r="P39" s="37"/>
    </row>
    <row r="40" spans="15:16" x14ac:dyDescent="0.25">
      <c r="O40" s="37"/>
      <c r="P40" s="37"/>
    </row>
    <row r="41" spans="15:16" x14ac:dyDescent="0.25">
      <c r="O41" s="37"/>
      <c r="P41" s="37"/>
    </row>
    <row r="42" spans="15:16" x14ac:dyDescent="0.25">
      <c r="O42" s="37"/>
      <c r="P42" s="37"/>
    </row>
    <row r="43" spans="15:16" x14ac:dyDescent="0.25">
      <c r="O43" s="37"/>
      <c r="P43" s="37"/>
    </row>
    <row r="44" spans="15:16" x14ac:dyDescent="0.25">
      <c r="O44" s="37"/>
      <c r="P44" s="37"/>
    </row>
    <row r="45" spans="15:16" x14ac:dyDescent="0.25">
      <c r="O45" s="37"/>
      <c r="P45" s="37"/>
    </row>
    <row r="46" spans="15:16" x14ac:dyDescent="0.25">
      <c r="O46" s="37"/>
      <c r="P46" s="37"/>
    </row>
    <row r="47" spans="15:16" x14ac:dyDescent="0.25">
      <c r="O47" s="37"/>
      <c r="P47" s="37"/>
    </row>
    <row r="48" spans="15:16" x14ac:dyDescent="0.25">
      <c r="O48" s="37"/>
      <c r="P48" s="37"/>
    </row>
    <row r="49" spans="15:16" x14ac:dyDescent="0.25">
      <c r="O49" s="37"/>
      <c r="P49" s="37"/>
    </row>
    <row r="50" spans="15:16" x14ac:dyDescent="0.25">
      <c r="O50" s="37"/>
      <c r="P50" s="37"/>
    </row>
    <row r="51" spans="15:16" x14ac:dyDescent="0.25">
      <c r="O51" s="37"/>
      <c r="P51" s="37"/>
    </row>
    <row r="52" spans="15:16" x14ac:dyDescent="0.25">
      <c r="O52" s="37"/>
      <c r="P52" s="37"/>
    </row>
    <row r="53" spans="15:16" x14ac:dyDescent="0.25">
      <c r="O53" s="37"/>
      <c r="P53" s="37"/>
    </row>
    <row r="54" spans="15:16" x14ac:dyDescent="0.25">
      <c r="O54" s="37"/>
      <c r="P54" s="37"/>
    </row>
    <row r="55" spans="15:16" x14ac:dyDescent="0.25">
      <c r="O55" s="37"/>
      <c r="P55" s="37"/>
    </row>
    <row r="56" spans="15:16" x14ac:dyDescent="0.25">
      <c r="O56" s="37"/>
      <c r="P56" s="37"/>
    </row>
    <row r="57" spans="15:16" x14ac:dyDescent="0.25">
      <c r="O57" s="37"/>
      <c r="P57" s="37"/>
    </row>
    <row r="58" spans="15:16" x14ac:dyDescent="0.25">
      <c r="O58" s="37"/>
      <c r="P58" s="37"/>
    </row>
    <row r="59" spans="15:16" x14ac:dyDescent="0.25">
      <c r="O59" s="37"/>
      <c r="P59" s="37"/>
    </row>
    <row r="60" spans="15:16" x14ac:dyDescent="0.25">
      <c r="O60" s="37"/>
      <c r="P60" s="37"/>
    </row>
    <row r="61" spans="15:16" x14ac:dyDescent="0.25">
      <c r="O61" s="37"/>
      <c r="P61" s="37"/>
    </row>
    <row r="62" spans="15:16" x14ac:dyDescent="0.25">
      <c r="O62" s="37"/>
      <c r="P62" s="37"/>
    </row>
    <row r="63" spans="15:16" x14ac:dyDescent="0.25">
      <c r="O63" s="37"/>
      <c r="P63" s="37"/>
    </row>
    <row r="64" spans="15:16" x14ac:dyDescent="0.25">
      <c r="O64" s="37"/>
      <c r="P64" s="37"/>
    </row>
    <row r="65" spans="15:16" x14ac:dyDescent="0.25">
      <c r="O65" s="37"/>
      <c r="P65" s="37"/>
    </row>
    <row r="66" spans="15:16" x14ac:dyDescent="0.25">
      <c r="O66" s="37"/>
      <c r="P66" s="37"/>
    </row>
    <row r="67" spans="15:16" x14ac:dyDescent="0.25">
      <c r="O67" s="37"/>
      <c r="P67" s="37"/>
    </row>
    <row r="68" spans="15:16" x14ac:dyDescent="0.25">
      <c r="O68" s="37"/>
      <c r="P68" s="37"/>
    </row>
    <row r="69" spans="15:16" x14ac:dyDescent="0.25">
      <c r="O69" s="37"/>
      <c r="P69" s="37"/>
    </row>
    <row r="70" spans="15:16" x14ac:dyDescent="0.25">
      <c r="O70" s="37"/>
      <c r="P70" s="37"/>
    </row>
    <row r="71" spans="15:16" x14ac:dyDescent="0.25">
      <c r="O71" s="37"/>
      <c r="P71" s="37"/>
    </row>
    <row r="72" spans="15:16" x14ac:dyDescent="0.25">
      <c r="O72" s="37"/>
      <c r="P72" s="37"/>
    </row>
    <row r="73" spans="15:16" x14ac:dyDescent="0.25">
      <c r="O73" s="37"/>
      <c r="P73" s="37"/>
    </row>
    <row r="74" spans="15:16" x14ac:dyDescent="0.25">
      <c r="O74" s="37"/>
      <c r="P74" s="37"/>
    </row>
    <row r="75" spans="15:16" x14ac:dyDescent="0.25">
      <c r="O75" s="37"/>
      <c r="P75" s="37"/>
    </row>
    <row r="76" spans="15:16" x14ac:dyDescent="0.25">
      <c r="O76" s="37"/>
      <c r="P76" s="37"/>
    </row>
    <row r="77" spans="15:16" x14ac:dyDescent="0.25">
      <c r="O77" s="37"/>
      <c r="P77" s="37"/>
    </row>
    <row r="78" spans="15:16" x14ac:dyDescent="0.25">
      <c r="O78" s="37"/>
      <c r="P78" s="37"/>
    </row>
    <row r="79" spans="15:16" x14ac:dyDescent="0.25">
      <c r="O79" s="37"/>
      <c r="P79" s="37"/>
    </row>
    <row r="80" spans="15:16" x14ac:dyDescent="0.25">
      <c r="O80" s="37"/>
      <c r="P80" s="37"/>
    </row>
    <row r="81" spans="15:16" x14ac:dyDescent="0.25">
      <c r="O81" s="37"/>
      <c r="P81" s="37"/>
    </row>
    <row r="82" spans="15:16" x14ac:dyDescent="0.25">
      <c r="O82" s="37"/>
      <c r="P82" s="37"/>
    </row>
    <row r="83" spans="15:16" x14ac:dyDescent="0.25">
      <c r="O83" s="37"/>
      <c r="P83" s="37"/>
    </row>
    <row r="84" spans="15:16" x14ac:dyDescent="0.25">
      <c r="O84" s="37"/>
      <c r="P84" s="37"/>
    </row>
    <row r="85" spans="15:16" x14ac:dyDescent="0.25">
      <c r="O85" s="37"/>
      <c r="P85" s="37"/>
    </row>
    <row r="86" spans="15:16" x14ac:dyDescent="0.25">
      <c r="O86" s="37"/>
      <c r="P86" s="37"/>
    </row>
    <row r="87" spans="15:16" x14ac:dyDescent="0.25">
      <c r="O87" s="37"/>
      <c r="P87" s="37"/>
    </row>
    <row r="88" spans="15:16" x14ac:dyDescent="0.25">
      <c r="O88" s="37"/>
      <c r="P88" s="37"/>
    </row>
    <row r="89" spans="15:16" x14ac:dyDescent="0.25">
      <c r="O89" s="37"/>
      <c r="P89" s="37"/>
    </row>
    <row r="90" spans="15:16" x14ac:dyDescent="0.25">
      <c r="O90" s="37"/>
      <c r="P90" s="37"/>
    </row>
    <row r="91" spans="15:16" x14ac:dyDescent="0.25">
      <c r="O91" s="37"/>
      <c r="P91" s="37"/>
    </row>
    <row r="92" spans="15:16" x14ac:dyDescent="0.25">
      <c r="O92" s="37"/>
      <c r="P92" s="37"/>
    </row>
    <row r="93" spans="15:16" x14ac:dyDescent="0.25">
      <c r="O93" s="37"/>
      <c r="P93" s="37"/>
    </row>
    <row r="94" spans="15:16" x14ac:dyDescent="0.25">
      <c r="O94" s="37"/>
      <c r="P94" s="37"/>
    </row>
    <row r="95" spans="15:16" x14ac:dyDescent="0.25">
      <c r="O95" s="37"/>
      <c r="P95" s="37"/>
    </row>
    <row r="96" spans="15:16" x14ac:dyDescent="0.25">
      <c r="O96" s="37"/>
      <c r="P96" s="37"/>
    </row>
    <row r="97" spans="15:16" x14ac:dyDescent="0.25">
      <c r="O97" s="37"/>
      <c r="P97" s="37"/>
    </row>
    <row r="98" spans="15:16" x14ac:dyDescent="0.25">
      <c r="O98" s="37"/>
      <c r="P98" s="37"/>
    </row>
    <row r="99" spans="15:16" x14ac:dyDescent="0.25">
      <c r="O99" s="37"/>
      <c r="P99" s="37"/>
    </row>
    <row r="100" spans="15:16" x14ac:dyDescent="0.25">
      <c r="O100" s="37"/>
      <c r="P100" s="37"/>
    </row>
    <row r="101" spans="15:16" x14ac:dyDescent="0.25">
      <c r="O101" s="37"/>
      <c r="P101" s="37"/>
    </row>
    <row r="102" spans="15:16" x14ac:dyDescent="0.25">
      <c r="O102" s="37"/>
      <c r="P102" s="37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3">
    <mergeCell ref="B1:E1"/>
    <mergeCell ref="F1:I1"/>
    <mergeCell ref="K1:N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48494"/>
  <sheetViews>
    <sheetView zoomScale="120" workbookViewId="0">
      <pane xSplit="1" ySplit="2" topLeftCell="B3" activePane="bottomRight" state="frozen"/>
      <selection pane="topRight"/>
      <selection pane="bottomLeft"/>
      <selection pane="bottomRight" activeCell="D32" sqref="D32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5" width="11.26953125" customWidth="1"/>
    <col min="16" max="16" width="12.1796875" customWidth="1"/>
    <col min="17" max="253" width="9.1796875" bestFit="1"/>
  </cols>
  <sheetData>
    <row r="1" spans="1:253" ht="15" customHeight="1" x14ac:dyDescent="0.35">
      <c r="A1" s="40" t="s">
        <v>0</v>
      </c>
      <c r="B1" s="41" t="s">
        <v>14</v>
      </c>
      <c r="C1" s="84" t="s">
        <v>14</v>
      </c>
      <c r="D1" s="84"/>
      <c r="E1" s="44"/>
      <c r="F1" s="48" t="s">
        <v>14</v>
      </c>
      <c r="G1" s="48"/>
      <c r="H1" s="51"/>
      <c r="I1" s="85" t="s">
        <v>14</v>
      </c>
      <c r="J1" s="85"/>
      <c r="K1" s="85"/>
      <c r="L1" s="85"/>
      <c r="M1" s="85"/>
      <c r="N1" s="55"/>
      <c r="O1" s="55"/>
      <c r="P1" s="59" t="s">
        <v>14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</row>
    <row r="2" spans="1:253" ht="17.25" customHeight="1" x14ac:dyDescent="0.35">
      <c r="A2" s="40"/>
      <c r="B2" s="42" t="s">
        <v>15</v>
      </c>
      <c r="C2" s="45" t="s">
        <v>16</v>
      </c>
      <c r="D2" s="45" t="s">
        <v>17</v>
      </c>
      <c r="E2" s="45" t="s">
        <v>18</v>
      </c>
      <c r="F2" s="49" t="s">
        <v>9</v>
      </c>
      <c r="G2" s="49" t="s">
        <v>19</v>
      </c>
      <c r="H2" s="52" t="s">
        <v>20</v>
      </c>
      <c r="I2" s="56" t="s">
        <v>21</v>
      </c>
      <c r="J2" s="56" t="s">
        <v>22</v>
      </c>
      <c r="K2" s="56" t="s">
        <v>23</v>
      </c>
      <c r="L2" s="56" t="s">
        <v>24</v>
      </c>
      <c r="M2" s="56" t="s">
        <v>25</v>
      </c>
      <c r="N2" s="56" t="s">
        <v>26</v>
      </c>
      <c r="O2" s="56" t="s">
        <v>27</v>
      </c>
      <c r="P2" s="60" t="s">
        <v>10</v>
      </c>
    </row>
    <row r="3" spans="1:253" ht="12.25" customHeight="1" x14ac:dyDescent="0.35">
      <c r="A3" s="40">
        <v>1</v>
      </c>
      <c r="B3" s="43">
        <f>'Population Totals'!B3</f>
        <v>87021</v>
      </c>
      <c r="C3" s="43">
        <v>61650</v>
      </c>
      <c r="D3" s="43">
        <v>4186</v>
      </c>
      <c r="E3" s="46">
        <f t="shared" ref="E3:E21" si="0">IF(ISERROR(D3/B3),"",D3/B3)</f>
        <v>4.8103331379781893E-2</v>
      </c>
      <c r="F3" s="43">
        <v>8793</v>
      </c>
      <c r="G3" s="50">
        <f t="shared" ref="G3:G21" si="1">IF(ISERROR(F3/B3),"",F3/B3)</f>
        <v>0.10104457544730583</v>
      </c>
      <c r="H3" s="53">
        <f t="shared" ref="H3:H21" si="2">IF(ISERROR(P3/B3),"",P3/B3)</f>
        <v>0.29155031544110044</v>
      </c>
      <c r="I3" s="57">
        <v>242</v>
      </c>
      <c r="J3" s="57">
        <v>9262</v>
      </c>
      <c r="K3" s="57">
        <v>78291</v>
      </c>
      <c r="L3" s="57">
        <v>78640</v>
      </c>
      <c r="M3" s="57">
        <f t="shared" ref="M3:M21" si="3">B3-C3</f>
        <v>25371</v>
      </c>
      <c r="N3" s="57">
        <v>38</v>
      </c>
      <c r="O3" s="58">
        <v>8444</v>
      </c>
      <c r="P3" s="61">
        <f t="shared" ref="P3:P21" si="4">B3-C3</f>
        <v>25371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</row>
    <row r="4" spans="1:253" ht="14.5" x14ac:dyDescent="0.35">
      <c r="A4" s="40">
        <v>2</v>
      </c>
      <c r="B4" s="9">
        <f>'Population Totals'!B4</f>
        <v>87866</v>
      </c>
      <c r="C4" s="9">
        <v>55323</v>
      </c>
      <c r="D4" s="9">
        <v>6043</v>
      </c>
      <c r="E4" s="47">
        <f t="shared" si="0"/>
        <v>6.8775180388318577E-2</v>
      </c>
      <c r="F4" s="9">
        <v>13457</v>
      </c>
      <c r="G4" s="47">
        <f t="shared" si="1"/>
        <v>0.15315366580930054</v>
      </c>
      <c r="H4" s="54">
        <f t="shared" si="2"/>
        <v>0.3703707918876471</v>
      </c>
      <c r="I4" s="9">
        <v>744</v>
      </c>
      <c r="J4" s="9">
        <v>9706</v>
      </c>
      <c r="K4" s="9">
        <v>74341</v>
      </c>
      <c r="L4" s="9">
        <v>77841</v>
      </c>
      <c r="M4" s="9">
        <f t="shared" si="3"/>
        <v>32543</v>
      </c>
      <c r="N4" s="9">
        <v>43</v>
      </c>
      <c r="O4" s="6">
        <v>9957</v>
      </c>
      <c r="P4" s="9">
        <f t="shared" si="4"/>
        <v>32543</v>
      </c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253" ht="14.5" x14ac:dyDescent="0.35">
      <c r="A5" s="40">
        <v>3</v>
      </c>
      <c r="B5" s="43">
        <f>'Population Totals'!B5</f>
        <v>85491</v>
      </c>
      <c r="C5" s="43">
        <v>41621</v>
      </c>
      <c r="D5" s="43">
        <v>13052</v>
      </c>
      <c r="E5" s="46">
        <f t="shared" si="0"/>
        <v>0.15267104139617035</v>
      </c>
      <c r="F5" s="43">
        <v>17858</v>
      </c>
      <c r="G5" s="50">
        <f t="shared" si="1"/>
        <v>0.20888748523236364</v>
      </c>
      <c r="H5" s="53">
        <f t="shared" si="2"/>
        <v>0.5131534313553473</v>
      </c>
      <c r="I5" s="57">
        <v>642</v>
      </c>
      <c r="J5" s="57">
        <v>10663</v>
      </c>
      <c r="K5" s="57">
        <v>67561</v>
      </c>
      <c r="L5" s="57">
        <v>75356</v>
      </c>
      <c r="M5" s="57">
        <f t="shared" si="3"/>
        <v>43870</v>
      </c>
      <c r="N5" s="57">
        <v>79</v>
      </c>
      <c r="O5" s="58">
        <v>10063</v>
      </c>
      <c r="P5" s="61">
        <f t="shared" si="4"/>
        <v>43870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253" ht="14.5" x14ac:dyDescent="0.35">
      <c r="A6" s="40">
        <v>4</v>
      </c>
      <c r="B6" s="9">
        <f>'Population Totals'!B6</f>
        <v>87369</v>
      </c>
      <c r="C6" s="9">
        <v>56889</v>
      </c>
      <c r="D6" s="9">
        <v>10035</v>
      </c>
      <c r="E6" s="47">
        <f t="shared" si="0"/>
        <v>0.11485767262988017</v>
      </c>
      <c r="F6" s="9">
        <v>13815</v>
      </c>
      <c r="G6" s="47">
        <f t="shared" si="1"/>
        <v>0.15812244617656149</v>
      </c>
      <c r="H6" s="54">
        <f t="shared" si="2"/>
        <v>0.34886515812244617</v>
      </c>
      <c r="I6" s="9">
        <v>551</v>
      </c>
      <c r="J6" s="9">
        <v>3991</v>
      </c>
      <c r="K6" s="9">
        <v>73569</v>
      </c>
      <c r="L6" s="9">
        <v>78361</v>
      </c>
      <c r="M6" s="9">
        <f t="shared" si="3"/>
        <v>30480</v>
      </c>
      <c r="N6" s="9">
        <v>49</v>
      </c>
      <c r="O6" s="6">
        <v>9023</v>
      </c>
      <c r="P6" s="9">
        <f t="shared" si="4"/>
        <v>30480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253" ht="14.5" x14ac:dyDescent="0.35">
      <c r="A7" s="40">
        <v>5</v>
      </c>
      <c r="B7" s="43">
        <f>'Population Totals'!B7</f>
        <v>85426</v>
      </c>
      <c r="C7" s="43">
        <v>30000</v>
      </c>
      <c r="D7" s="43">
        <v>23974</v>
      </c>
      <c r="E7" s="46">
        <f t="shared" si="0"/>
        <v>0.28064055439795849</v>
      </c>
      <c r="F7" s="43">
        <v>19305</v>
      </c>
      <c r="G7" s="50">
        <f t="shared" si="1"/>
        <v>0.22598506309554467</v>
      </c>
      <c r="H7" s="53">
        <f t="shared" si="2"/>
        <v>0.64881886076838435</v>
      </c>
      <c r="I7" s="57">
        <v>641</v>
      </c>
      <c r="J7" s="57">
        <v>9736</v>
      </c>
      <c r="K7" s="57">
        <v>65983</v>
      </c>
      <c r="L7" s="57">
        <v>75684</v>
      </c>
      <c r="M7" s="57">
        <f t="shared" si="3"/>
        <v>55426</v>
      </c>
      <c r="N7" s="57">
        <v>44</v>
      </c>
      <c r="O7" s="58">
        <v>9604</v>
      </c>
      <c r="P7" s="61">
        <f t="shared" si="4"/>
        <v>55426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253" ht="14.5" x14ac:dyDescent="0.35">
      <c r="A8" s="40">
        <v>6</v>
      </c>
      <c r="B8" s="9">
        <f>'Population Totals'!B8</f>
        <v>85220</v>
      </c>
      <c r="C8" s="9">
        <v>28052</v>
      </c>
      <c r="D8" s="9">
        <v>10262</v>
      </c>
      <c r="E8" s="47">
        <f t="shared" si="0"/>
        <v>0.1204177423140108</v>
      </c>
      <c r="F8" s="9">
        <v>29836</v>
      </c>
      <c r="G8" s="47">
        <f t="shared" si="1"/>
        <v>0.35010560901196902</v>
      </c>
      <c r="H8" s="54">
        <f t="shared" si="2"/>
        <v>0.67082844402722364</v>
      </c>
      <c r="I8" s="9">
        <v>1582</v>
      </c>
      <c r="J8" s="9">
        <v>16234</v>
      </c>
      <c r="K8" s="9">
        <v>55273</v>
      </c>
      <c r="L8" s="9">
        <v>73349</v>
      </c>
      <c r="M8" s="9">
        <f t="shared" si="3"/>
        <v>57168</v>
      </c>
      <c r="N8" s="9">
        <v>53</v>
      </c>
      <c r="O8" s="6">
        <v>11760</v>
      </c>
      <c r="P8" s="9">
        <f t="shared" si="4"/>
        <v>57168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253" ht="14.5" x14ac:dyDescent="0.35">
      <c r="A9" s="40">
        <v>7</v>
      </c>
      <c r="B9" s="43">
        <f>'Population Totals'!B9</f>
        <v>85882</v>
      </c>
      <c r="C9" s="43">
        <v>42348</v>
      </c>
      <c r="D9" s="43">
        <v>13363</v>
      </c>
      <c r="E9" s="46">
        <f t="shared" si="0"/>
        <v>0.15559721478307445</v>
      </c>
      <c r="F9" s="43">
        <v>20961</v>
      </c>
      <c r="G9" s="50">
        <f t="shared" si="1"/>
        <v>0.24406744137304673</v>
      </c>
      <c r="H9" s="53">
        <f t="shared" si="2"/>
        <v>0.50690482289653249</v>
      </c>
      <c r="I9" s="57">
        <v>617</v>
      </c>
      <c r="J9" s="57">
        <v>7564</v>
      </c>
      <c r="K9" s="57">
        <v>64802</v>
      </c>
      <c r="L9" s="57">
        <v>75726</v>
      </c>
      <c r="M9" s="57">
        <f t="shared" si="3"/>
        <v>43534</v>
      </c>
      <c r="N9" s="57">
        <v>81</v>
      </c>
      <c r="O9" s="58">
        <v>10037</v>
      </c>
      <c r="P9" s="61">
        <f t="shared" si="4"/>
        <v>43534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253" ht="14.5" x14ac:dyDescent="0.35">
      <c r="A10" s="40">
        <v>8</v>
      </c>
      <c r="B10" s="9">
        <f>'Population Totals'!B10</f>
        <v>85066</v>
      </c>
      <c r="C10" s="9">
        <v>35228</v>
      </c>
      <c r="D10" s="9">
        <v>19114</v>
      </c>
      <c r="E10" s="47">
        <f t="shared" si="0"/>
        <v>0.22469611830813721</v>
      </c>
      <c r="F10" s="9">
        <v>18127</v>
      </c>
      <c r="G10" s="47">
        <f t="shared" si="1"/>
        <v>0.21309336280064892</v>
      </c>
      <c r="H10" s="54">
        <f t="shared" si="2"/>
        <v>0.58587449744903952</v>
      </c>
      <c r="I10" s="9">
        <v>515</v>
      </c>
      <c r="J10" s="9">
        <v>10225</v>
      </c>
      <c r="K10" s="9">
        <v>66839</v>
      </c>
      <c r="L10" s="9">
        <v>74439</v>
      </c>
      <c r="M10" s="9">
        <f t="shared" si="3"/>
        <v>49838</v>
      </c>
      <c r="N10" s="9">
        <v>176</v>
      </c>
      <c r="O10" s="6">
        <v>10527</v>
      </c>
      <c r="P10" s="9">
        <f t="shared" si="4"/>
        <v>49838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253" ht="14.5" x14ac:dyDescent="0.35">
      <c r="A11" s="40">
        <v>9</v>
      </c>
      <c r="B11" s="43">
        <f>'Population Totals'!B11</f>
        <v>85506</v>
      </c>
      <c r="C11" s="43">
        <v>36857</v>
      </c>
      <c r="D11" s="43">
        <v>11562</v>
      </c>
      <c r="E11" s="46">
        <f t="shared" si="0"/>
        <v>0.13521858115219984</v>
      </c>
      <c r="F11" s="43">
        <v>17634</v>
      </c>
      <c r="G11" s="50">
        <f t="shared" si="1"/>
        <v>0.20623114167426848</v>
      </c>
      <c r="H11" s="53">
        <f t="shared" si="2"/>
        <v>0.56895422543447238</v>
      </c>
      <c r="I11" s="57">
        <v>550</v>
      </c>
      <c r="J11" s="57">
        <v>16990</v>
      </c>
      <c r="K11" s="57">
        <v>67793</v>
      </c>
      <c r="L11" s="57">
        <v>75176</v>
      </c>
      <c r="M11" s="57">
        <f t="shared" si="3"/>
        <v>48649</v>
      </c>
      <c r="N11" s="57">
        <v>91</v>
      </c>
      <c r="O11" s="58">
        <v>10251</v>
      </c>
      <c r="P11" s="61">
        <f t="shared" si="4"/>
        <v>48649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253" ht="14.5" x14ac:dyDescent="0.35">
      <c r="A12" s="40">
        <v>10</v>
      </c>
      <c r="B12" s="9">
        <f>'Population Totals'!B12</f>
        <v>87268</v>
      </c>
      <c r="C12" s="9">
        <v>50504</v>
      </c>
      <c r="D12" s="9">
        <v>4027</v>
      </c>
      <c r="E12" s="47">
        <f t="shared" si="0"/>
        <v>4.6145207865426044E-2</v>
      </c>
      <c r="F12" s="9">
        <v>11585</v>
      </c>
      <c r="G12" s="47">
        <f t="shared" si="1"/>
        <v>0.13275198239904662</v>
      </c>
      <c r="H12" s="54">
        <f t="shared" si="2"/>
        <v>0.42127698583673284</v>
      </c>
      <c r="I12" s="9">
        <v>297</v>
      </c>
      <c r="J12" s="9">
        <v>17943</v>
      </c>
      <c r="K12" s="9">
        <v>75982</v>
      </c>
      <c r="L12" s="9">
        <v>77865</v>
      </c>
      <c r="M12" s="9">
        <f t="shared" si="3"/>
        <v>36764</v>
      </c>
      <c r="N12" s="9">
        <v>47</v>
      </c>
      <c r="O12" s="6">
        <v>9702</v>
      </c>
      <c r="P12" s="9">
        <f t="shared" si="4"/>
        <v>36764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253" ht="14.5" x14ac:dyDescent="0.35">
      <c r="A13" s="40">
        <v>11</v>
      </c>
      <c r="B13" s="43">
        <f>'Population Totals'!B13</f>
        <v>86015</v>
      </c>
      <c r="C13" s="43">
        <v>52445</v>
      </c>
      <c r="D13" s="43">
        <v>2700</v>
      </c>
      <c r="E13" s="46">
        <f t="shared" si="0"/>
        <v>3.1389873859210604E-2</v>
      </c>
      <c r="F13" s="43">
        <v>6461</v>
      </c>
      <c r="G13" s="50">
        <f t="shared" si="1"/>
        <v>7.5114805557170261E-2</v>
      </c>
      <c r="H13" s="53">
        <f t="shared" si="2"/>
        <v>0.3902807649828518</v>
      </c>
      <c r="I13" s="57">
        <v>162</v>
      </c>
      <c r="J13" s="57">
        <v>20448</v>
      </c>
      <c r="K13" s="57">
        <v>79533</v>
      </c>
      <c r="L13" s="57">
        <v>77879</v>
      </c>
      <c r="M13" s="57">
        <f t="shared" si="3"/>
        <v>33570</v>
      </c>
      <c r="N13" s="57">
        <v>44</v>
      </c>
      <c r="O13" s="58">
        <v>8115</v>
      </c>
      <c r="P13" s="61">
        <f t="shared" si="4"/>
        <v>33570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253" ht="14.5" x14ac:dyDescent="0.35">
      <c r="A14" s="40">
        <v>12</v>
      </c>
      <c r="B14" s="9">
        <f>'Population Totals'!B14</f>
        <v>87672</v>
      </c>
      <c r="C14" s="9">
        <v>40629</v>
      </c>
      <c r="D14" s="9">
        <v>4586</v>
      </c>
      <c r="E14" s="47">
        <f t="shared" si="0"/>
        <v>5.2308604799708003E-2</v>
      </c>
      <c r="F14" s="9">
        <v>18556</v>
      </c>
      <c r="G14" s="47">
        <f t="shared" si="1"/>
        <v>0.2116525230404234</v>
      </c>
      <c r="H14" s="54">
        <f t="shared" si="2"/>
        <v>0.53657952367916784</v>
      </c>
      <c r="I14" s="9">
        <v>574</v>
      </c>
      <c r="J14" s="9">
        <v>21609</v>
      </c>
      <c r="K14" s="9">
        <v>69050</v>
      </c>
      <c r="L14" s="9">
        <v>77214</v>
      </c>
      <c r="M14" s="9">
        <f t="shared" si="3"/>
        <v>47043</v>
      </c>
      <c r="N14" s="9">
        <v>45</v>
      </c>
      <c r="O14" s="6">
        <v>10392</v>
      </c>
      <c r="P14" s="9">
        <f t="shared" si="4"/>
        <v>47043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253" ht="14.5" x14ac:dyDescent="0.35">
      <c r="A15" s="40">
        <v>13</v>
      </c>
      <c r="B15" s="43">
        <f>'Population Totals'!B15</f>
        <v>85562</v>
      </c>
      <c r="C15" s="43">
        <v>46484</v>
      </c>
      <c r="D15" s="43">
        <v>6062</v>
      </c>
      <c r="E15" s="46">
        <f t="shared" si="0"/>
        <v>7.0849208760898535E-2</v>
      </c>
      <c r="F15" s="43">
        <v>11870</v>
      </c>
      <c r="G15" s="50">
        <f t="shared" si="1"/>
        <v>0.13872980996236647</v>
      </c>
      <c r="H15" s="53">
        <f t="shared" si="2"/>
        <v>0.45672144176152968</v>
      </c>
      <c r="I15" s="57">
        <v>369</v>
      </c>
      <c r="J15" s="57">
        <v>17842</v>
      </c>
      <c r="K15" s="57">
        <v>73657</v>
      </c>
      <c r="L15" s="57">
        <v>75939</v>
      </c>
      <c r="M15" s="57">
        <f t="shared" si="3"/>
        <v>39078</v>
      </c>
      <c r="N15" s="57">
        <v>49</v>
      </c>
      <c r="O15" s="58">
        <v>9588</v>
      </c>
      <c r="P15" s="61">
        <f t="shared" si="4"/>
        <v>39078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253" ht="14.5" x14ac:dyDescent="0.35">
      <c r="A16" s="40">
        <v>14</v>
      </c>
      <c r="B16" s="9">
        <f>'Population Totals'!B16</f>
        <v>86282</v>
      </c>
      <c r="C16" s="9">
        <v>50156</v>
      </c>
      <c r="D16" s="9">
        <v>7707</v>
      </c>
      <c r="E16" s="47">
        <f t="shared" si="0"/>
        <v>8.9323381470063287E-2</v>
      </c>
      <c r="F16" s="9">
        <v>10484</v>
      </c>
      <c r="G16" s="47">
        <f t="shared" si="1"/>
        <v>0.12150854175842006</v>
      </c>
      <c r="H16" s="54">
        <f t="shared" si="2"/>
        <v>0.41869683132055352</v>
      </c>
      <c r="I16" s="9">
        <v>213</v>
      </c>
      <c r="J16" s="9">
        <v>14089</v>
      </c>
      <c r="K16" s="9">
        <v>75740</v>
      </c>
      <c r="L16" s="9">
        <v>75613</v>
      </c>
      <c r="M16" s="9">
        <f t="shared" si="3"/>
        <v>36126</v>
      </c>
      <c r="N16" s="9">
        <v>75</v>
      </c>
      <c r="O16" s="6">
        <v>10611</v>
      </c>
      <c r="P16" s="9">
        <f t="shared" si="4"/>
        <v>36126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14.5" x14ac:dyDescent="0.35">
      <c r="A17" s="40">
        <v>15</v>
      </c>
      <c r="B17" s="43">
        <f>'Population Totals'!B17</f>
        <v>86982</v>
      </c>
      <c r="C17" s="43">
        <v>47622</v>
      </c>
      <c r="D17" s="43">
        <v>5508</v>
      </c>
      <c r="E17" s="46">
        <f t="shared" si="0"/>
        <v>6.3323446230254529E-2</v>
      </c>
      <c r="F17" s="43">
        <v>11485</v>
      </c>
      <c r="G17" s="50">
        <f t="shared" si="1"/>
        <v>0.13203881262790002</v>
      </c>
      <c r="H17" s="53">
        <f t="shared" si="2"/>
        <v>0.45250741532730909</v>
      </c>
      <c r="I17" s="57">
        <v>373</v>
      </c>
      <c r="J17" s="57">
        <v>18780</v>
      </c>
      <c r="K17" s="57">
        <v>75448</v>
      </c>
      <c r="L17" s="57">
        <v>77437</v>
      </c>
      <c r="M17" s="57">
        <f t="shared" si="3"/>
        <v>39360</v>
      </c>
      <c r="N17" s="57">
        <v>72</v>
      </c>
      <c r="O17" s="58">
        <v>9496</v>
      </c>
      <c r="P17" s="61">
        <f t="shared" si="4"/>
        <v>39360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4.5" x14ac:dyDescent="0.35">
      <c r="A18" s="40">
        <v>16</v>
      </c>
      <c r="B18" s="9">
        <f>'Population Totals'!B18</f>
        <v>87109</v>
      </c>
      <c r="C18" s="9">
        <v>37272</v>
      </c>
      <c r="D18" s="9">
        <v>7311</v>
      </c>
      <c r="E18" s="47">
        <f t="shared" si="0"/>
        <v>8.3929329919985307E-2</v>
      </c>
      <c r="F18" s="9">
        <v>11301</v>
      </c>
      <c r="G18" s="47">
        <f t="shared" si="1"/>
        <v>0.12973401141099083</v>
      </c>
      <c r="H18" s="54">
        <f t="shared" si="2"/>
        <v>0.5721222835757499</v>
      </c>
      <c r="I18" s="9">
        <v>296</v>
      </c>
      <c r="J18" s="9">
        <v>28384</v>
      </c>
      <c r="K18" s="9">
        <v>75744</v>
      </c>
      <c r="L18" s="9">
        <v>78222</v>
      </c>
      <c r="M18" s="9">
        <f t="shared" si="3"/>
        <v>49837</v>
      </c>
      <c r="N18" s="9">
        <v>59</v>
      </c>
      <c r="O18" s="6">
        <v>8823</v>
      </c>
      <c r="P18" s="9">
        <f t="shared" si="4"/>
        <v>49837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ht="14.5" x14ac:dyDescent="0.35">
      <c r="A19" s="40">
        <v>17</v>
      </c>
      <c r="B19" s="43">
        <f>'Population Totals'!B19</f>
        <v>87977</v>
      </c>
      <c r="C19" s="43">
        <v>42007</v>
      </c>
      <c r="D19" s="43">
        <v>6311</v>
      </c>
      <c r="E19" s="46">
        <f t="shared" si="0"/>
        <v>7.1734657921956879E-2</v>
      </c>
      <c r="F19" s="43">
        <v>7936</v>
      </c>
      <c r="G19" s="50">
        <f t="shared" si="1"/>
        <v>9.0205394591768309E-2</v>
      </c>
      <c r="H19" s="53">
        <f t="shared" si="2"/>
        <v>0.52252293212998857</v>
      </c>
      <c r="I19" s="57">
        <v>250</v>
      </c>
      <c r="J19" s="57">
        <v>28653</v>
      </c>
      <c r="K19" s="57">
        <v>80007</v>
      </c>
      <c r="L19" s="57">
        <v>80606</v>
      </c>
      <c r="M19" s="57">
        <f t="shared" si="3"/>
        <v>45970</v>
      </c>
      <c r="N19" s="57">
        <v>27</v>
      </c>
      <c r="O19" s="58">
        <v>7337</v>
      </c>
      <c r="P19" s="61">
        <f t="shared" si="4"/>
        <v>45970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ht="14.5" x14ac:dyDescent="0.35">
      <c r="A20" s="40">
        <v>18</v>
      </c>
      <c r="B20" s="9">
        <f>'Population Totals'!B20</f>
        <v>85994</v>
      </c>
      <c r="C20" s="9">
        <v>44958</v>
      </c>
      <c r="D20" s="9">
        <v>8171</v>
      </c>
      <c r="E20" s="47">
        <f t="shared" si="0"/>
        <v>9.5018257087703797E-2</v>
      </c>
      <c r="F20" s="9">
        <v>18673</v>
      </c>
      <c r="G20" s="47">
        <f t="shared" si="1"/>
        <v>0.21714305649231341</v>
      </c>
      <c r="H20" s="54">
        <f t="shared" si="2"/>
        <v>0.47719608344768238</v>
      </c>
      <c r="I20" s="9">
        <v>486</v>
      </c>
      <c r="J20" s="9">
        <v>11963</v>
      </c>
      <c r="K20" s="9">
        <v>67221</v>
      </c>
      <c r="L20" s="9">
        <v>75706</v>
      </c>
      <c r="M20" s="9">
        <f t="shared" si="3"/>
        <v>41036</v>
      </c>
      <c r="N20" s="9">
        <v>38</v>
      </c>
      <c r="O20" s="6">
        <v>10188</v>
      </c>
      <c r="P20" s="9">
        <f t="shared" si="4"/>
        <v>41036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ht="14.5" x14ac:dyDescent="0.35">
      <c r="A21" s="40">
        <v>19</v>
      </c>
      <c r="B21" s="43">
        <f>'Population Totals'!B21</f>
        <v>86476</v>
      </c>
      <c r="C21" s="43">
        <v>45405</v>
      </c>
      <c r="D21" s="43">
        <v>4808</v>
      </c>
      <c r="E21" s="46">
        <f t="shared" si="0"/>
        <v>5.5599241408020722E-2</v>
      </c>
      <c r="F21" s="43">
        <v>20198</v>
      </c>
      <c r="G21" s="50">
        <f t="shared" si="1"/>
        <v>0.23356769508302883</v>
      </c>
      <c r="H21" s="53">
        <f t="shared" si="2"/>
        <v>0.47494102409917205</v>
      </c>
      <c r="I21" s="57">
        <v>503</v>
      </c>
      <c r="J21" s="57">
        <v>13972</v>
      </c>
      <c r="K21" s="57">
        <v>66175</v>
      </c>
      <c r="L21" s="57">
        <v>75783</v>
      </c>
      <c r="M21" s="57">
        <f t="shared" si="3"/>
        <v>41071</v>
      </c>
      <c r="N21" s="57">
        <v>50</v>
      </c>
      <c r="O21" s="58">
        <v>10590</v>
      </c>
      <c r="P21" s="61">
        <f t="shared" si="4"/>
        <v>41071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25" customHeight="1" x14ac:dyDescent="0.25"/>
    <row r="1048098" ht="12.25" customHeight="1" x14ac:dyDescent="0.25"/>
    <row r="1048099" ht="12.25" customHeight="1" x14ac:dyDescent="0.25"/>
    <row r="1048100" ht="12.25" customHeight="1" x14ac:dyDescent="0.25"/>
    <row r="1048101" ht="12.25" customHeight="1" x14ac:dyDescent="0.25"/>
    <row r="1048102" ht="12.25" customHeight="1" x14ac:dyDescent="0.25"/>
    <row r="1048103" ht="12.25" customHeight="1" x14ac:dyDescent="0.25"/>
    <row r="1048104" ht="12.25" customHeight="1" x14ac:dyDescent="0.25"/>
    <row r="1048105" ht="12.25" customHeight="1" x14ac:dyDescent="0.25"/>
    <row r="1048106" ht="12.25" customHeight="1" x14ac:dyDescent="0.25"/>
    <row r="1048107" ht="12.25" customHeight="1" x14ac:dyDescent="0.25"/>
    <row r="1048108" ht="12.25" customHeight="1" x14ac:dyDescent="0.25"/>
    <row r="1048109" ht="12.25" customHeight="1" x14ac:dyDescent="0.25"/>
    <row r="1048110" ht="12.25" customHeight="1" x14ac:dyDescent="0.25"/>
    <row r="1048111" ht="12.25" customHeight="1" x14ac:dyDescent="0.25"/>
    <row r="1048112" ht="12.25" customHeight="1" x14ac:dyDescent="0.25"/>
    <row r="1048113" ht="12.25" customHeight="1" x14ac:dyDescent="0.25"/>
    <row r="1048114" ht="12.25" customHeight="1" x14ac:dyDescent="0.25"/>
    <row r="1048115" ht="12.25" customHeight="1" x14ac:dyDescent="0.25"/>
    <row r="1048116" ht="12.25" customHeight="1" x14ac:dyDescent="0.25"/>
    <row r="1048117" ht="12.25" customHeight="1" x14ac:dyDescent="0.25"/>
    <row r="1048118" ht="12.25" customHeight="1" x14ac:dyDescent="0.25"/>
    <row r="1048119" ht="12.25" customHeight="1" x14ac:dyDescent="0.25"/>
    <row r="1048120" ht="12.25" customHeight="1" x14ac:dyDescent="0.25"/>
    <row r="1048121" ht="12.25" customHeight="1" x14ac:dyDescent="0.25"/>
    <row r="1048122" ht="12.25" customHeight="1" x14ac:dyDescent="0.25"/>
    <row r="1048123" ht="12.25" customHeight="1" x14ac:dyDescent="0.25"/>
    <row r="1048124" ht="12.25" customHeight="1" x14ac:dyDescent="0.25"/>
    <row r="1048125" ht="12.25" customHeight="1" x14ac:dyDescent="0.25"/>
    <row r="1048126" ht="12.25" customHeight="1" x14ac:dyDescent="0.25"/>
    <row r="1048127" ht="12.25" customHeight="1" x14ac:dyDescent="0.25"/>
    <row r="1048128" ht="12.25" customHeight="1" x14ac:dyDescent="0.25"/>
    <row r="1048129" ht="12.25" customHeight="1" x14ac:dyDescent="0.25"/>
    <row r="1048130" ht="12.25" customHeight="1" x14ac:dyDescent="0.25"/>
    <row r="1048131" ht="12.25" customHeight="1" x14ac:dyDescent="0.25"/>
    <row r="1048132" ht="12.25" customHeight="1" x14ac:dyDescent="0.25"/>
    <row r="1048133" ht="12.25" customHeight="1" x14ac:dyDescent="0.25"/>
    <row r="1048134" ht="12.25" customHeight="1" x14ac:dyDescent="0.25"/>
    <row r="1048135" ht="12.25" customHeight="1" x14ac:dyDescent="0.25"/>
    <row r="1048136" ht="12.25" customHeight="1" x14ac:dyDescent="0.25"/>
    <row r="1048137" ht="12.25" customHeight="1" x14ac:dyDescent="0.25"/>
    <row r="1048138" ht="12.25" customHeight="1" x14ac:dyDescent="0.25"/>
    <row r="1048139" ht="12.25" customHeight="1" x14ac:dyDescent="0.25"/>
    <row r="1048140" ht="12.25" customHeight="1" x14ac:dyDescent="0.25"/>
    <row r="1048141" ht="12.25" customHeight="1" x14ac:dyDescent="0.25"/>
    <row r="1048142" ht="12.25" customHeight="1" x14ac:dyDescent="0.25"/>
    <row r="1048143" ht="12.25" customHeight="1" x14ac:dyDescent="0.25"/>
    <row r="1048144" ht="12.25" customHeight="1" x14ac:dyDescent="0.25"/>
    <row r="1048145" ht="12.25" customHeight="1" x14ac:dyDescent="0.25"/>
    <row r="1048146" ht="12.25" customHeight="1" x14ac:dyDescent="0.25"/>
    <row r="1048147" ht="12.25" customHeight="1" x14ac:dyDescent="0.25"/>
    <row r="1048148" ht="12.25" customHeight="1" x14ac:dyDescent="0.25"/>
    <row r="1048149" ht="12.25" customHeight="1" x14ac:dyDescent="0.25"/>
    <row r="1048150" ht="12.25" customHeight="1" x14ac:dyDescent="0.25"/>
    <row r="1048151" ht="12.25" customHeight="1" x14ac:dyDescent="0.25"/>
    <row r="1048152" ht="12.25" customHeight="1" x14ac:dyDescent="0.25"/>
    <row r="1048153" ht="12.25" customHeight="1" x14ac:dyDescent="0.25"/>
    <row r="1048154" ht="12.25" customHeight="1" x14ac:dyDescent="0.25"/>
    <row r="1048155" ht="12.25" customHeight="1" x14ac:dyDescent="0.25"/>
    <row r="1048156" ht="12.25" customHeight="1" x14ac:dyDescent="0.25"/>
    <row r="1048157" ht="12.25" customHeight="1" x14ac:dyDescent="0.25"/>
    <row r="1048158" ht="12.25" customHeight="1" x14ac:dyDescent="0.25"/>
    <row r="1048159" ht="12.25" customHeight="1" x14ac:dyDescent="0.25"/>
    <row r="1048160" ht="12.25" customHeight="1" x14ac:dyDescent="0.25"/>
    <row r="1048161" ht="12.25" customHeight="1" x14ac:dyDescent="0.25"/>
    <row r="1048162" ht="12.25" customHeight="1" x14ac:dyDescent="0.25"/>
    <row r="1048163" ht="12.25" customHeight="1" x14ac:dyDescent="0.25"/>
    <row r="1048164" ht="12.25" customHeight="1" x14ac:dyDescent="0.25"/>
    <row r="1048165" ht="12.25" customHeight="1" x14ac:dyDescent="0.25"/>
    <row r="1048166" ht="12.25" customHeight="1" x14ac:dyDescent="0.25"/>
    <row r="1048167" ht="12.25" customHeight="1" x14ac:dyDescent="0.25"/>
    <row r="1048168" ht="12.25" customHeight="1" x14ac:dyDescent="0.25"/>
    <row r="1048169" ht="12.25" customHeight="1" x14ac:dyDescent="0.25"/>
    <row r="1048170" ht="12.25" customHeight="1" x14ac:dyDescent="0.25"/>
    <row r="1048171" ht="12.25" customHeight="1" x14ac:dyDescent="0.25"/>
    <row r="1048172" ht="12.25" customHeight="1" x14ac:dyDescent="0.25"/>
    <row r="1048173" ht="12.25" customHeight="1" x14ac:dyDescent="0.25"/>
    <row r="1048174" ht="12.25" customHeight="1" x14ac:dyDescent="0.25"/>
    <row r="1048175" ht="12.25" customHeight="1" x14ac:dyDescent="0.25"/>
    <row r="1048176" ht="12.25" customHeight="1" x14ac:dyDescent="0.25"/>
    <row r="1048177" ht="12.25" customHeight="1" x14ac:dyDescent="0.25"/>
    <row r="1048178" ht="12.2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J29" sqref="J29"/>
    </sheetView>
  </sheetViews>
  <sheetFormatPr defaultColWidth="9.26953125" defaultRowHeight="12.5" x14ac:dyDescent="0.25"/>
  <cols>
    <col min="1" max="1" width="11" style="1" customWidth="1"/>
    <col min="2" max="6" width="13.1796875" style="37" customWidth="1"/>
    <col min="7" max="7" width="16.1796875" style="37" customWidth="1"/>
    <col min="8" max="8" width="13.1796875" style="37" customWidth="1"/>
    <col min="9" max="11" width="16.453125" style="37" customWidth="1"/>
    <col min="12" max="14" width="13.1796875" style="37" customWidth="1"/>
    <col min="15" max="259" width="9.1796875" style="37" bestFit="1"/>
  </cols>
  <sheetData>
    <row r="1" spans="1:16" ht="15" customHeight="1" x14ac:dyDescent="0.3">
      <c r="A1" s="62" t="s">
        <v>0</v>
      </c>
      <c r="B1" s="86" t="s">
        <v>28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s="39" customFormat="1" ht="18.75" customHeight="1" x14ac:dyDescent="0.3">
      <c r="A2" s="63"/>
      <c r="B2" s="64" t="s">
        <v>29</v>
      </c>
      <c r="C2" s="64" t="s">
        <v>30</v>
      </c>
      <c r="D2" s="64" t="s">
        <v>31</v>
      </c>
      <c r="E2" s="64" t="s">
        <v>32</v>
      </c>
      <c r="F2" s="64" t="s">
        <v>33</v>
      </c>
      <c r="G2" s="64" t="s">
        <v>34</v>
      </c>
      <c r="H2" s="64" t="s">
        <v>35</v>
      </c>
      <c r="I2" s="64" t="s">
        <v>36</v>
      </c>
      <c r="J2" s="64" t="s">
        <v>37</v>
      </c>
      <c r="K2" s="64" t="s">
        <v>38</v>
      </c>
      <c r="L2" s="64" t="s">
        <v>39</v>
      </c>
      <c r="M2" s="64" t="s">
        <v>40</v>
      </c>
      <c r="N2" s="64" t="s">
        <v>41</v>
      </c>
    </row>
    <row r="3" spans="1:16" ht="12.25" customHeight="1" x14ac:dyDescent="0.3">
      <c r="A3" s="62">
        <v>1</v>
      </c>
      <c r="B3" s="43">
        <v>71761</v>
      </c>
      <c r="C3" s="43">
        <v>51888</v>
      </c>
      <c r="D3" s="43">
        <v>3558</v>
      </c>
      <c r="E3" s="43">
        <v>6706</v>
      </c>
      <c r="F3" s="43">
        <v>65055</v>
      </c>
      <c r="G3" s="43">
        <v>50503</v>
      </c>
      <c r="H3" s="43">
        <v>7967</v>
      </c>
      <c r="I3" s="43">
        <v>613</v>
      </c>
      <c r="J3" s="65">
        <v>50</v>
      </c>
      <c r="K3" s="65">
        <v>36</v>
      </c>
      <c r="L3" s="43">
        <f t="shared" ref="L3:L21" si="0">B3-C3</f>
        <v>19873</v>
      </c>
      <c r="M3" s="65">
        <v>5634</v>
      </c>
      <c r="N3" s="43">
        <v>66127</v>
      </c>
      <c r="O3" s="39"/>
      <c r="P3" s="39"/>
    </row>
    <row r="4" spans="1:16" ht="13" x14ac:dyDescent="0.3">
      <c r="A4" s="62">
        <v>2</v>
      </c>
      <c r="B4" s="9">
        <v>70373</v>
      </c>
      <c r="C4" s="9">
        <v>45740</v>
      </c>
      <c r="D4" s="9">
        <v>4910</v>
      </c>
      <c r="E4" s="9">
        <v>9825</v>
      </c>
      <c r="F4" s="9">
        <v>60548</v>
      </c>
      <c r="G4" s="9">
        <v>44331</v>
      </c>
      <c r="H4" s="9">
        <v>8226</v>
      </c>
      <c r="I4" s="9">
        <v>570</v>
      </c>
      <c r="J4" s="6">
        <v>80</v>
      </c>
      <c r="K4" s="6">
        <v>33</v>
      </c>
      <c r="L4" s="9">
        <f t="shared" si="0"/>
        <v>24633</v>
      </c>
      <c r="M4" s="6">
        <v>6507</v>
      </c>
      <c r="N4" s="9">
        <v>63866</v>
      </c>
      <c r="O4" s="39"/>
      <c r="P4" s="39"/>
    </row>
    <row r="5" spans="1:16" ht="13" x14ac:dyDescent="0.3">
      <c r="A5" s="62">
        <v>3</v>
      </c>
      <c r="B5" s="43">
        <v>71604</v>
      </c>
      <c r="C5" s="43">
        <v>36651</v>
      </c>
      <c r="D5" s="43">
        <v>10693</v>
      </c>
      <c r="E5" s="43">
        <v>13403</v>
      </c>
      <c r="F5" s="43">
        <v>58201</v>
      </c>
      <c r="G5" s="43">
        <v>34825</v>
      </c>
      <c r="H5" s="43">
        <v>9373</v>
      </c>
      <c r="I5" s="43">
        <v>521</v>
      </c>
      <c r="J5" s="65">
        <v>98</v>
      </c>
      <c r="K5" s="65">
        <v>69</v>
      </c>
      <c r="L5" s="43">
        <f t="shared" si="0"/>
        <v>34953</v>
      </c>
      <c r="M5" s="65">
        <v>7498</v>
      </c>
      <c r="N5" s="43">
        <v>64106</v>
      </c>
      <c r="O5" s="39"/>
      <c r="P5" s="39"/>
    </row>
    <row r="6" spans="1:16" ht="13" x14ac:dyDescent="0.3">
      <c r="A6" s="62">
        <v>4</v>
      </c>
      <c r="B6" s="9">
        <v>71604</v>
      </c>
      <c r="C6" s="9">
        <v>48366</v>
      </c>
      <c r="D6" s="9">
        <v>8101</v>
      </c>
      <c r="E6" s="9">
        <v>9898</v>
      </c>
      <c r="F6" s="9">
        <v>61706</v>
      </c>
      <c r="G6" s="9">
        <v>47026</v>
      </c>
      <c r="H6" s="9">
        <v>3584</v>
      </c>
      <c r="I6" s="9">
        <v>570</v>
      </c>
      <c r="J6" s="6">
        <v>104</v>
      </c>
      <c r="K6" s="6">
        <v>41</v>
      </c>
      <c r="L6" s="9">
        <f t="shared" si="0"/>
        <v>23238</v>
      </c>
      <c r="M6" s="6">
        <v>6367</v>
      </c>
      <c r="N6" s="9">
        <v>65237</v>
      </c>
      <c r="O6" s="39"/>
      <c r="P6" s="39"/>
    </row>
    <row r="7" spans="1:16" ht="13" x14ac:dyDescent="0.3">
      <c r="A7" s="62">
        <v>5</v>
      </c>
      <c r="B7" s="43">
        <v>68291</v>
      </c>
      <c r="C7" s="43">
        <v>25896</v>
      </c>
      <c r="D7" s="43">
        <v>19037</v>
      </c>
      <c r="E7" s="43">
        <v>14111</v>
      </c>
      <c r="F7" s="43">
        <v>54180</v>
      </c>
      <c r="G7" s="43">
        <v>24316</v>
      </c>
      <c r="H7" s="43">
        <v>7703</v>
      </c>
      <c r="I7" s="43">
        <v>292</v>
      </c>
      <c r="J7" s="65">
        <v>97</v>
      </c>
      <c r="K7" s="65">
        <v>38</v>
      </c>
      <c r="L7" s="43">
        <f t="shared" si="0"/>
        <v>42395</v>
      </c>
      <c r="M7" s="65">
        <v>7076</v>
      </c>
      <c r="N7" s="43">
        <v>61215</v>
      </c>
      <c r="O7" s="39"/>
      <c r="P7" s="39"/>
    </row>
    <row r="8" spans="1:16" ht="13" x14ac:dyDescent="0.3">
      <c r="A8" s="62">
        <v>6</v>
      </c>
      <c r="B8" s="9">
        <v>65122</v>
      </c>
      <c r="C8" s="9">
        <v>22973</v>
      </c>
      <c r="D8" s="9">
        <v>7638</v>
      </c>
      <c r="E8" s="9">
        <v>20651</v>
      </c>
      <c r="F8" s="9">
        <v>44471</v>
      </c>
      <c r="G8" s="9">
        <v>21127</v>
      </c>
      <c r="H8" s="9">
        <v>13478</v>
      </c>
      <c r="I8" s="9">
        <v>293</v>
      </c>
      <c r="J8" s="6">
        <v>69</v>
      </c>
      <c r="K8" s="6">
        <v>43</v>
      </c>
      <c r="L8" s="9">
        <f t="shared" si="0"/>
        <v>42149</v>
      </c>
      <c r="M8" s="6">
        <v>8146</v>
      </c>
      <c r="N8" s="9">
        <v>56976</v>
      </c>
      <c r="O8" s="39"/>
      <c r="P8" s="39"/>
    </row>
    <row r="9" spans="1:16" ht="13" x14ac:dyDescent="0.3">
      <c r="A9" s="62">
        <v>7</v>
      </c>
      <c r="B9" s="43">
        <v>65978</v>
      </c>
      <c r="C9" s="43">
        <v>34317</v>
      </c>
      <c r="D9" s="43">
        <v>10467</v>
      </c>
      <c r="E9" s="43">
        <v>14350</v>
      </c>
      <c r="F9" s="43">
        <v>51628</v>
      </c>
      <c r="G9" s="43">
        <v>32564</v>
      </c>
      <c r="H9" s="43">
        <v>5978</v>
      </c>
      <c r="I9" s="43">
        <v>376</v>
      </c>
      <c r="J9" s="65">
        <v>91</v>
      </c>
      <c r="K9" s="65">
        <v>67</v>
      </c>
      <c r="L9" s="43">
        <f t="shared" si="0"/>
        <v>31661</v>
      </c>
      <c r="M9" s="65">
        <v>6610</v>
      </c>
      <c r="N9" s="43">
        <v>59368</v>
      </c>
      <c r="O9" s="39"/>
      <c r="P9" s="39"/>
    </row>
    <row r="10" spans="1:16" ht="13" x14ac:dyDescent="0.3">
      <c r="A10" s="62">
        <v>8</v>
      </c>
      <c r="B10" s="9">
        <v>61833</v>
      </c>
      <c r="C10" s="9">
        <v>26595</v>
      </c>
      <c r="D10" s="9">
        <v>13808</v>
      </c>
      <c r="E10" s="9">
        <v>12257</v>
      </c>
      <c r="F10" s="9">
        <v>49576</v>
      </c>
      <c r="G10" s="9">
        <v>25164</v>
      </c>
      <c r="H10" s="9">
        <v>7902</v>
      </c>
      <c r="I10" s="9">
        <v>284</v>
      </c>
      <c r="J10" s="6">
        <v>109</v>
      </c>
      <c r="K10" s="6">
        <v>118</v>
      </c>
      <c r="L10" s="9">
        <f t="shared" si="0"/>
        <v>35238</v>
      </c>
      <c r="M10" s="6">
        <v>6676</v>
      </c>
      <c r="N10" s="9">
        <v>55157</v>
      </c>
      <c r="O10" s="39"/>
      <c r="P10" s="39"/>
    </row>
    <row r="11" spans="1:16" ht="13" x14ac:dyDescent="0.3">
      <c r="A11" s="62">
        <v>9</v>
      </c>
      <c r="B11" s="43">
        <v>66274</v>
      </c>
      <c r="C11" s="43">
        <v>29962</v>
      </c>
      <c r="D11" s="43">
        <v>8807</v>
      </c>
      <c r="E11" s="43">
        <v>12576</v>
      </c>
      <c r="F11" s="43">
        <v>53698</v>
      </c>
      <c r="G11" s="43">
        <v>28416</v>
      </c>
      <c r="H11" s="43">
        <v>13664</v>
      </c>
      <c r="I11" s="43">
        <v>339</v>
      </c>
      <c r="J11" s="65">
        <v>104</v>
      </c>
      <c r="K11" s="65">
        <v>69</v>
      </c>
      <c r="L11" s="43">
        <f t="shared" si="0"/>
        <v>36312</v>
      </c>
      <c r="M11" s="65">
        <v>6817</v>
      </c>
      <c r="N11" s="43">
        <v>59457</v>
      </c>
      <c r="O11" s="39"/>
      <c r="P11" s="39"/>
    </row>
    <row r="12" spans="1:16" ht="13" x14ac:dyDescent="0.3">
      <c r="A12" s="62">
        <v>10</v>
      </c>
      <c r="B12" s="9">
        <v>67244</v>
      </c>
      <c r="C12" s="9">
        <v>40137</v>
      </c>
      <c r="D12" s="9">
        <v>3160</v>
      </c>
      <c r="E12" s="9">
        <v>8123</v>
      </c>
      <c r="F12" s="9">
        <v>59121</v>
      </c>
      <c r="G12" s="9">
        <v>38956</v>
      </c>
      <c r="H12" s="9">
        <v>14090</v>
      </c>
      <c r="I12" s="9">
        <v>544</v>
      </c>
      <c r="J12" s="6">
        <v>62</v>
      </c>
      <c r="K12" s="6">
        <v>39</v>
      </c>
      <c r="L12" s="9">
        <f t="shared" si="0"/>
        <v>27107</v>
      </c>
      <c r="M12" s="6">
        <v>6003</v>
      </c>
      <c r="N12" s="9">
        <v>61241</v>
      </c>
      <c r="O12" s="39"/>
      <c r="P12" s="39"/>
    </row>
    <row r="13" spans="1:16" ht="13" x14ac:dyDescent="0.3">
      <c r="A13" s="62">
        <v>11</v>
      </c>
      <c r="B13" s="43">
        <v>66022</v>
      </c>
      <c r="C13" s="43">
        <v>41805</v>
      </c>
      <c r="D13" s="43">
        <v>2201</v>
      </c>
      <c r="E13" s="43">
        <v>4637</v>
      </c>
      <c r="F13" s="43">
        <v>61385</v>
      </c>
      <c r="G13" s="43">
        <v>40909</v>
      </c>
      <c r="H13" s="43">
        <v>15533</v>
      </c>
      <c r="I13" s="43">
        <v>529</v>
      </c>
      <c r="J13" s="65">
        <v>39</v>
      </c>
      <c r="K13" s="65">
        <v>35</v>
      </c>
      <c r="L13" s="43">
        <f t="shared" si="0"/>
        <v>24217</v>
      </c>
      <c r="M13" s="65">
        <v>4786</v>
      </c>
      <c r="N13" s="43">
        <v>61236</v>
      </c>
      <c r="O13" s="39"/>
      <c r="P13" s="39"/>
    </row>
    <row r="14" spans="1:16" ht="13" x14ac:dyDescent="0.3">
      <c r="A14" s="62">
        <v>12</v>
      </c>
      <c r="B14" s="9">
        <v>68782</v>
      </c>
      <c r="C14" s="9">
        <v>33275</v>
      </c>
      <c r="D14" s="9">
        <v>3576</v>
      </c>
      <c r="E14" s="9">
        <v>13329</v>
      </c>
      <c r="F14" s="9">
        <v>55453</v>
      </c>
      <c r="G14" s="9">
        <v>31497</v>
      </c>
      <c r="H14" s="9">
        <v>17491</v>
      </c>
      <c r="I14" s="9">
        <v>462</v>
      </c>
      <c r="J14" s="6">
        <v>90</v>
      </c>
      <c r="K14" s="6">
        <v>35</v>
      </c>
      <c r="L14" s="9">
        <f t="shared" si="0"/>
        <v>35507</v>
      </c>
      <c r="M14" s="6">
        <v>7086</v>
      </c>
      <c r="N14" s="9">
        <v>61696</v>
      </c>
      <c r="O14" s="39"/>
      <c r="P14" s="39"/>
    </row>
    <row r="15" spans="1:16" ht="13" x14ac:dyDescent="0.3">
      <c r="A15" s="62">
        <v>13</v>
      </c>
      <c r="B15" s="43">
        <v>64853</v>
      </c>
      <c r="C15" s="43">
        <v>36336</v>
      </c>
      <c r="D15" s="43">
        <v>4387</v>
      </c>
      <c r="E15" s="43">
        <v>8457</v>
      </c>
      <c r="F15" s="43">
        <v>56396</v>
      </c>
      <c r="G15" s="43">
        <v>35136</v>
      </c>
      <c r="H15" s="43">
        <v>14132</v>
      </c>
      <c r="I15" s="43">
        <v>543</v>
      </c>
      <c r="J15" s="65">
        <v>126</v>
      </c>
      <c r="K15" s="65">
        <v>43</v>
      </c>
      <c r="L15" s="43">
        <f t="shared" si="0"/>
        <v>28517</v>
      </c>
      <c r="M15" s="65">
        <v>5890</v>
      </c>
      <c r="N15" s="43">
        <v>58963</v>
      </c>
      <c r="O15" s="39"/>
      <c r="P15" s="39"/>
    </row>
    <row r="16" spans="1:16" ht="13" x14ac:dyDescent="0.3">
      <c r="A16" s="62">
        <v>14</v>
      </c>
      <c r="B16" s="9">
        <v>65249</v>
      </c>
      <c r="C16" s="9">
        <v>39186</v>
      </c>
      <c r="D16" s="9">
        <v>5721</v>
      </c>
      <c r="E16" s="9">
        <v>7295</v>
      </c>
      <c r="F16" s="9">
        <v>57954</v>
      </c>
      <c r="G16" s="9">
        <v>38086</v>
      </c>
      <c r="H16" s="9">
        <v>11266</v>
      </c>
      <c r="I16" s="9">
        <v>419</v>
      </c>
      <c r="J16" s="6">
        <v>59</v>
      </c>
      <c r="K16" s="6">
        <v>62</v>
      </c>
      <c r="L16" s="9">
        <f t="shared" si="0"/>
        <v>26063</v>
      </c>
      <c r="M16" s="6">
        <v>6420</v>
      </c>
      <c r="N16" s="9">
        <v>58829</v>
      </c>
      <c r="O16" s="39"/>
      <c r="P16" s="39"/>
    </row>
    <row r="17" spans="1:16" ht="13" x14ac:dyDescent="0.3">
      <c r="A17" s="62">
        <v>15</v>
      </c>
      <c r="B17" s="43">
        <v>66771</v>
      </c>
      <c r="C17" s="43">
        <v>37779</v>
      </c>
      <c r="D17" s="43">
        <v>4199</v>
      </c>
      <c r="E17" s="43">
        <v>8037</v>
      </c>
      <c r="F17" s="43">
        <v>58734</v>
      </c>
      <c r="G17" s="43">
        <v>36620</v>
      </c>
      <c r="H17" s="43">
        <v>15006</v>
      </c>
      <c r="I17" s="43">
        <v>419</v>
      </c>
      <c r="J17" s="65">
        <v>114</v>
      </c>
      <c r="K17" s="65">
        <v>62</v>
      </c>
      <c r="L17" s="43">
        <f t="shared" si="0"/>
        <v>28992</v>
      </c>
      <c r="M17" s="65">
        <v>5807</v>
      </c>
      <c r="N17" s="43">
        <v>60964</v>
      </c>
      <c r="O17" s="39"/>
      <c r="P17" s="39"/>
    </row>
    <row r="18" spans="1:16" ht="13" x14ac:dyDescent="0.3">
      <c r="A18" s="62">
        <v>16</v>
      </c>
      <c r="B18" s="9">
        <v>68299</v>
      </c>
      <c r="C18" s="9">
        <v>30764</v>
      </c>
      <c r="D18" s="9">
        <v>5676</v>
      </c>
      <c r="E18" s="9">
        <v>8081</v>
      </c>
      <c r="F18" s="9">
        <v>60218</v>
      </c>
      <c r="G18" s="9">
        <v>29556</v>
      </c>
      <c r="H18" s="9">
        <v>22127</v>
      </c>
      <c r="I18" s="9">
        <v>326</v>
      </c>
      <c r="J18" s="6">
        <v>74</v>
      </c>
      <c r="K18" s="6">
        <v>47</v>
      </c>
      <c r="L18" s="9">
        <f t="shared" si="0"/>
        <v>37535</v>
      </c>
      <c r="M18" s="6">
        <v>5858</v>
      </c>
      <c r="N18" s="9">
        <v>62441</v>
      </c>
      <c r="O18" s="39"/>
      <c r="P18" s="39"/>
    </row>
    <row r="19" spans="1:16" ht="13" x14ac:dyDescent="0.3">
      <c r="A19" s="62">
        <v>17</v>
      </c>
      <c r="B19" s="43">
        <v>66226</v>
      </c>
      <c r="C19" s="43">
        <v>33481</v>
      </c>
      <c r="D19" s="43">
        <v>4843</v>
      </c>
      <c r="E19" s="43">
        <v>5431</v>
      </c>
      <c r="F19" s="43">
        <v>60795</v>
      </c>
      <c r="G19" s="43">
        <v>32598</v>
      </c>
      <c r="H19" s="43">
        <v>20915</v>
      </c>
      <c r="I19" s="43">
        <v>346</v>
      </c>
      <c r="J19" s="65">
        <v>57</v>
      </c>
      <c r="K19" s="65">
        <v>22</v>
      </c>
      <c r="L19" s="43">
        <f t="shared" si="0"/>
        <v>32745</v>
      </c>
      <c r="M19" s="65">
        <v>4412</v>
      </c>
      <c r="N19" s="43">
        <v>61814</v>
      </c>
      <c r="O19" s="39"/>
      <c r="P19" s="39"/>
    </row>
    <row r="20" spans="1:16" ht="13" x14ac:dyDescent="0.3">
      <c r="A20" s="62">
        <v>18</v>
      </c>
      <c r="B20" s="9">
        <v>68206</v>
      </c>
      <c r="C20" s="9">
        <v>37991</v>
      </c>
      <c r="D20" s="9">
        <v>6118</v>
      </c>
      <c r="E20" s="9">
        <v>12911</v>
      </c>
      <c r="F20" s="9">
        <v>55295</v>
      </c>
      <c r="G20" s="9">
        <v>36422</v>
      </c>
      <c r="H20" s="9">
        <v>9901</v>
      </c>
      <c r="I20" s="9">
        <v>416</v>
      </c>
      <c r="J20" s="6">
        <v>66</v>
      </c>
      <c r="K20" s="6">
        <v>27</v>
      </c>
      <c r="L20" s="9">
        <f t="shared" si="0"/>
        <v>30215</v>
      </c>
      <c r="M20" s="6">
        <v>6906</v>
      </c>
      <c r="N20" s="9">
        <v>61300</v>
      </c>
      <c r="O20" s="39"/>
      <c r="P20" s="39"/>
    </row>
    <row r="21" spans="1:16" ht="13" x14ac:dyDescent="0.3">
      <c r="A21" s="62">
        <v>19</v>
      </c>
      <c r="B21" s="43">
        <v>65626</v>
      </c>
      <c r="C21" s="43">
        <v>35919</v>
      </c>
      <c r="D21" s="43">
        <v>3798</v>
      </c>
      <c r="E21" s="43">
        <v>13846</v>
      </c>
      <c r="F21" s="43">
        <v>51780</v>
      </c>
      <c r="G21" s="43">
        <v>34365</v>
      </c>
      <c r="H21" s="43">
        <v>10917</v>
      </c>
      <c r="I21" s="43">
        <v>408</v>
      </c>
      <c r="J21" s="65">
        <v>62</v>
      </c>
      <c r="K21" s="65">
        <v>41</v>
      </c>
      <c r="L21" s="43">
        <f t="shared" si="0"/>
        <v>29707</v>
      </c>
      <c r="M21" s="65">
        <v>6965</v>
      </c>
      <c r="N21" s="43">
        <v>58661</v>
      </c>
      <c r="O21" s="39"/>
      <c r="P21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1">
    <mergeCell ref="B1:N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E41" sqref="E41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80" ht="15.75" customHeight="1" x14ac:dyDescent="0.35">
      <c r="A1" s="1"/>
      <c r="B1" s="67"/>
      <c r="C1" s="67"/>
      <c r="D1" s="67" t="s">
        <v>44</v>
      </c>
      <c r="E1" s="67"/>
      <c r="F1" s="67"/>
      <c r="G1" s="72"/>
      <c r="H1" s="73" t="s">
        <v>49</v>
      </c>
      <c r="I1" s="73"/>
      <c r="J1" s="67"/>
      <c r="K1" s="67"/>
      <c r="L1" s="67"/>
      <c r="M1" s="67" t="s">
        <v>55</v>
      </c>
      <c r="N1" s="67"/>
      <c r="O1" s="67"/>
      <c r="P1" s="67"/>
      <c r="Q1" s="67"/>
      <c r="R1" s="67"/>
      <c r="S1" s="72"/>
      <c r="T1" s="72"/>
      <c r="U1" s="72" t="s">
        <v>64</v>
      </c>
      <c r="V1" s="72"/>
      <c r="W1" s="72"/>
      <c r="X1" s="67"/>
      <c r="Y1" s="67"/>
      <c r="Z1" s="67"/>
      <c r="AA1" s="67" t="s">
        <v>71</v>
      </c>
      <c r="AB1" s="67"/>
      <c r="AC1" s="67"/>
      <c r="AD1" s="67"/>
      <c r="AE1" s="67"/>
      <c r="AF1" s="67"/>
      <c r="AG1" s="72"/>
      <c r="AH1" s="72"/>
      <c r="AI1" s="72" t="s">
        <v>80</v>
      </c>
      <c r="AJ1" s="72"/>
      <c r="AK1" s="72"/>
    </row>
    <row r="2" spans="1:80" ht="14.5" customHeight="1" x14ac:dyDescent="0.35">
      <c r="A2" s="66" t="s">
        <v>0</v>
      </c>
      <c r="B2" s="68" t="s">
        <v>42</v>
      </c>
      <c r="C2" s="70" t="s">
        <v>43</v>
      </c>
      <c r="D2" s="71" t="s">
        <v>45</v>
      </c>
      <c r="E2" s="68" t="s">
        <v>46</v>
      </c>
      <c r="F2" s="70" t="s">
        <v>47</v>
      </c>
      <c r="G2" s="68" t="s">
        <v>48</v>
      </c>
      <c r="H2" s="70" t="s">
        <v>50</v>
      </c>
      <c r="I2" s="71" t="s">
        <v>51</v>
      </c>
      <c r="J2" s="74" t="s">
        <v>52</v>
      </c>
      <c r="K2" s="75" t="s">
        <v>53</v>
      </c>
      <c r="L2" s="76" t="s">
        <v>54</v>
      </c>
      <c r="M2" s="74" t="s">
        <v>56</v>
      </c>
      <c r="N2" s="75" t="s">
        <v>57</v>
      </c>
      <c r="O2" s="77" t="s">
        <v>58</v>
      </c>
      <c r="P2" s="74" t="s">
        <v>59</v>
      </c>
      <c r="Q2" s="75" t="s">
        <v>60</v>
      </c>
      <c r="R2" s="76" t="s">
        <v>61</v>
      </c>
      <c r="S2" s="68" t="s">
        <v>62</v>
      </c>
      <c r="T2" s="70" t="s">
        <v>63</v>
      </c>
      <c r="U2" s="71" t="s">
        <v>65</v>
      </c>
      <c r="V2" s="78" t="s">
        <v>66</v>
      </c>
      <c r="W2" s="79" t="s">
        <v>67</v>
      </c>
      <c r="X2" s="74" t="s">
        <v>68</v>
      </c>
      <c r="Y2" s="75" t="s">
        <v>69</v>
      </c>
      <c r="Z2" s="77" t="s">
        <v>70</v>
      </c>
      <c r="AA2" s="74" t="s">
        <v>72</v>
      </c>
      <c r="AB2" s="75" t="s">
        <v>73</v>
      </c>
      <c r="AC2" s="77" t="s">
        <v>74</v>
      </c>
      <c r="AD2" s="74" t="s">
        <v>75</v>
      </c>
      <c r="AE2" s="75" t="s">
        <v>76</v>
      </c>
      <c r="AF2" s="77" t="s">
        <v>77</v>
      </c>
      <c r="AG2" s="68" t="s">
        <v>78</v>
      </c>
      <c r="AH2" s="70" t="s">
        <v>79</v>
      </c>
      <c r="AI2" s="71" t="s">
        <v>81</v>
      </c>
      <c r="AJ2" s="80" t="s">
        <v>82</v>
      </c>
      <c r="AK2" s="79" t="s">
        <v>83</v>
      </c>
    </row>
    <row r="3" spans="1:80" ht="12.25" customHeight="1" x14ac:dyDescent="0.35">
      <c r="A3" s="66">
        <v>1</v>
      </c>
      <c r="B3" s="69">
        <v>3900</v>
      </c>
      <c r="C3" s="69">
        <v>3027</v>
      </c>
      <c r="D3" s="69">
        <v>248</v>
      </c>
      <c r="E3" s="69">
        <v>3776</v>
      </c>
      <c r="F3" s="69">
        <v>3515</v>
      </c>
      <c r="G3" s="69">
        <v>25812</v>
      </c>
      <c r="H3" s="69">
        <v>5836</v>
      </c>
      <c r="I3" s="69">
        <v>909</v>
      </c>
      <c r="J3" s="69">
        <v>21427</v>
      </c>
      <c r="K3" s="69">
        <v>6477</v>
      </c>
      <c r="L3" s="69">
        <v>27926</v>
      </c>
      <c r="M3" s="69">
        <v>21735</v>
      </c>
      <c r="N3" s="69">
        <v>6115</v>
      </c>
      <c r="O3" s="69">
        <v>251</v>
      </c>
      <c r="P3" s="69">
        <v>21266</v>
      </c>
      <c r="Q3" s="69">
        <v>6588</v>
      </c>
      <c r="R3" s="69">
        <v>27885</v>
      </c>
      <c r="S3" s="69">
        <v>21811</v>
      </c>
      <c r="T3" s="69">
        <v>6155</v>
      </c>
      <c r="U3" s="69">
        <v>1157</v>
      </c>
      <c r="V3" s="69">
        <v>802</v>
      </c>
      <c r="W3" s="69">
        <v>225</v>
      </c>
      <c r="X3" s="69">
        <v>17132</v>
      </c>
      <c r="Y3" s="69">
        <v>6352</v>
      </c>
      <c r="Z3" s="69">
        <v>23552</v>
      </c>
      <c r="AA3" s="69">
        <v>16447</v>
      </c>
      <c r="AB3" s="69">
        <v>5724</v>
      </c>
      <c r="AC3" s="69">
        <v>1525</v>
      </c>
      <c r="AD3" s="69">
        <v>17600</v>
      </c>
      <c r="AE3" s="69">
        <v>5623</v>
      </c>
      <c r="AF3" s="69">
        <v>23379</v>
      </c>
      <c r="AG3" s="69">
        <v>21024</v>
      </c>
      <c r="AH3" s="69">
        <v>11060</v>
      </c>
      <c r="AI3" s="69">
        <v>359</v>
      </c>
      <c r="AJ3" s="69">
        <v>28</v>
      </c>
      <c r="AK3" s="69">
        <v>107</v>
      </c>
    </row>
    <row r="4" spans="1:80" ht="14.5" x14ac:dyDescent="0.35">
      <c r="A4" s="66">
        <v>2</v>
      </c>
      <c r="B4" s="9">
        <v>5186</v>
      </c>
      <c r="C4" s="9">
        <v>3289</v>
      </c>
      <c r="D4" s="9">
        <v>254</v>
      </c>
      <c r="E4" s="9">
        <v>5184</v>
      </c>
      <c r="F4" s="9">
        <v>3618</v>
      </c>
      <c r="G4" s="9">
        <v>26329</v>
      </c>
      <c r="H4" s="9">
        <v>5212</v>
      </c>
      <c r="I4" s="9">
        <v>929</v>
      </c>
      <c r="J4" s="9">
        <v>21992</v>
      </c>
      <c r="K4" s="9">
        <v>5829</v>
      </c>
      <c r="L4" s="9">
        <v>27844</v>
      </c>
      <c r="M4" s="9">
        <v>22386</v>
      </c>
      <c r="N4" s="9">
        <v>5342</v>
      </c>
      <c r="O4" s="9">
        <v>329</v>
      </c>
      <c r="P4" s="9">
        <v>21950</v>
      </c>
      <c r="Q4" s="9">
        <v>5863</v>
      </c>
      <c r="R4" s="9">
        <v>27835</v>
      </c>
      <c r="S4" s="9">
        <v>23250</v>
      </c>
      <c r="T4" s="9">
        <v>5928</v>
      </c>
      <c r="U4" s="9">
        <v>1141</v>
      </c>
      <c r="V4" s="9">
        <v>767</v>
      </c>
      <c r="W4" s="9">
        <v>257</v>
      </c>
      <c r="X4" s="9">
        <v>16441</v>
      </c>
      <c r="Y4" s="9">
        <v>5439</v>
      </c>
      <c r="Z4" s="9">
        <v>21942</v>
      </c>
      <c r="AA4" s="9">
        <v>15929</v>
      </c>
      <c r="AB4" s="9">
        <v>4877</v>
      </c>
      <c r="AC4" s="9">
        <v>1327</v>
      </c>
      <c r="AD4" s="9">
        <v>16833</v>
      </c>
      <c r="AE4" s="9">
        <v>4861</v>
      </c>
      <c r="AF4" s="9">
        <v>21817</v>
      </c>
      <c r="AG4" s="9">
        <v>21702</v>
      </c>
      <c r="AH4" s="9">
        <v>9539</v>
      </c>
      <c r="AI4" s="9">
        <v>403</v>
      </c>
      <c r="AJ4" s="9">
        <v>42</v>
      </c>
      <c r="AK4" s="9">
        <v>114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</row>
    <row r="5" spans="1:80" ht="14.5" x14ac:dyDescent="0.35">
      <c r="A5" s="66">
        <v>3</v>
      </c>
      <c r="B5" s="9">
        <v>5097</v>
      </c>
      <c r="C5" s="9">
        <v>2758</v>
      </c>
      <c r="D5" s="9">
        <v>221</v>
      </c>
      <c r="E5" s="9">
        <v>5163</v>
      </c>
      <c r="F5" s="9">
        <v>2933</v>
      </c>
      <c r="G5" s="9">
        <v>23178</v>
      </c>
      <c r="H5" s="9">
        <v>4376</v>
      </c>
      <c r="I5" s="9">
        <v>770</v>
      </c>
      <c r="J5" s="9">
        <v>18152</v>
      </c>
      <c r="K5" s="9">
        <v>4705</v>
      </c>
      <c r="L5" s="9">
        <v>22900</v>
      </c>
      <c r="M5" s="9">
        <v>18413</v>
      </c>
      <c r="N5" s="9">
        <v>4375</v>
      </c>
      <c r="O5" s="9">
        <v>243</v>
      </c>
      <c r="P5" s="9">
        <v>18089</v>
      </c>
      <c r="Q5" s="9">
        <v>4754</v>
      </c>
      <c r="R5" s="9">
        <v>22876</v>
      </c>
      <c r="S5" s="9">
        <v>21021</v>
      </c>
      <c r="T5" s="9">
        <v>5003</v>
      </c>
      <c r="U5" s="9">
        <v>861</v>
      </c>
      <c r="V5" s="9">
        <v>733</v>
      </c>
      <c r="W5" s="9">
        <v>230</v>
      </c>
      <c r="X5" s="9">
        <v>12529</v>
      </c>
      <c r="Y5" s="9">
        <v>4363</v>
      </c>
      <c r="Z5" s="9">
        <v>16942</v>
      </c>
      <c r="AA5" s="9">
        <v>12169</v>
      </c>
      <c r="AB5" s="9">
        <v>3914</v>
      </c>
      <c r="AC5" s="9">
        <v>957</v>
      </c>
      <c r="AD5" s="9">
        <v>12828</v>
      </c>
      <c r="AE5" s="9">
        <v>3879</v>
      </c>
      <c r="AF5" s="9">
        <v>16813</v>
      </c>
      <c r="AG5" s="9">
        <v>19684</v>
      </c>
      <c r="AH5" s="9">
        <v>8323</v>
      </c>
      <c r="AI5" s="9">
        <v>282</v>
      </c>
      <c r="AJ5" s="9">
        <v>41</v>
      </c>
      <c r="AK5" s="9">
        <v>89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</row>
    <row r="6" spans="1:80" ht="14.5" x14ac:dyDescent="0.35">
      <c r="A6" s="66">
        <v>4</v>
      </c>
      <c r="B6" s="9">
        <v>5335</v>
      </c>
      <c r="C6" s="9">
        <v>3470</v>
      </c>
      <c r="D6" s="9">
        <v>226</v>
      </c>
      <c r="E6" s="9">
        <v>5202</v>
      </c>
      <c r="F6" s="9">
        <v>3930</v>
      </c>
      <c r="G6" s="9">
        <v>27948</v>
      </c>
      <c r="H6" s="9">
        <v>6195</v>
      </c>
      <c r="I6" s="9">
        <v>920</v>
      </c>
      <c r="J6" s="9">
        <v>23116</v>
      </c>
      <c r="K6" s="9">
        <v>7377</v>
      </c>
      <c r="L6" s="9">
        <v>30525</v>
      </c>
      <c r="M6" s="9">
        <v>23487</v>
      </c>
      <c r="N6" s="9">
        <v>6945</v>
      </c>
      <c r="O6" s="9">
        <v>265</v>
      </c>
      <c r="P6" s="9">
        <v>23154</v>
      </c>
      <c r="Q6" s="9">
        <v>7365</v>
      </c>
      <c r="R6" s="9">
        <v>30553</v>
      </c>
      <c r="S6" s="9">
        <v>25245</v>
      </c>
      <c r="T6" s="9">
        <v>6635</v>
      </c>
      <c r="U6" s="9">
        <v>1069</v>
      </c>
      <c r="V6" s="9">
        <v>828</v>
      </c>
      <c r="W6" s="9">
        <v>251</v>
      </c>
      <c r="X6" s="9">
        <v>18018</v>
      </c>
      <c r="Y6" s="9">
        <v>6673</v>
      </c>
      <c r="Z6" s="9">
        <v>24768</v>
      </c>
      <c r="AA6" s="9">
        <v>17495</v>
      </c>
      <c r="AB6" s="9">
        <v>5990</v>
      </c>
      <c r="AC6" s="9">
        <v>1379</v>
      </c>
      <c r="AD6" s="9">
        <v>18542</v>
      </c>
      <c r="AE6" s="9">
        <v>5789</v>
      </c>
      <c r="AF6" s="9">
        <v>24556</v>
      </c>
      <c r="AG6" s="9">
        <v>23525</v>
      </c>
      <c r="AH6" s="9">
        <v>10423</v>
      </c>
      <c r="AI6" s="9">
        <v>302</v>
      </c>
      <c r="AJ6" s="9">
        <v>40</v>
      </c>
      <c r="AK6" s="9">
        <v>78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14.5" x14ac:dyDescent="0.35">
      <c r="A7" s="66">
        <v>5</v>
      </c>
      <c r="B7" s="9">
        <v>6243</v>
      </c>
      <c r="C7" s="9">
        <v>2570</v>
      </c>
      <c r="D7" s="9">
        <v>172</v>
      </c>
      <c r="E7" s="9">
        <v>6358</v>
      </c>
      <c r="F7" s="9">
        <v>2540</v>
      </c>
      <c r="G7" s="9">
        <v>19440</v>
      </c>
      <c r="H7" s="9">
        <v>3633</v>
      </c>
      <c r="I7" s="9">
        <v>398</v>
      </c>
      <c r="J7" s="9">
        <v>14611</v>
      </c>
      <c r="K7" s="9">
        <v>3544</v>
      </c>
      <c r="L7" s="9">
        <v>18175</v>
      </c>
      <c r="M7" s="9">
        <v>14811</v>
      </c>
      <c r="N7" s="9">
        <v>3366</v>
      </c>
      <c r="O7" s="9">
        <v>136</v>
      </c>
      <c r="P7" s="9">
        <v>14619</v>
      </c>
      <c r="Q7" s="9">
        <v>3535</v>
      </c>
      <c r="R7" s="9">
        <v>18170</v>
      </c>
      <c r="S7" s="9">
        <v>19357</v>
      </c>
      <c r="T7" s="9">
        <v>4377</v>
      </c>
      <c r="U7" s="9">
        <v>515</v>
      </c>
      <c r="V7" s="9">
        <v>372</v>
      </c>
      <c r="W7" s="9">
        <v>243</v>
      </c>
      <c r="X7" s="9">
        <v>11265</v>
      </c>
      <c r="Y7" s="9">
        <v>3481</v>
      </c>
      <c r="Z7" s="9">
        <v>14785</v>
      </c>
      <c r="AA7" s="9">
        <v>11118</v>
      </c>
      <c r="AB7" s="9">
        <v>3195</v>
      </c>
      <c r="AC7" s="9">
        <v>579</v>
      </c>
      <c r="AD7" s="9">
        <v>11501</v>
      </c>
      <c r="AE7" s="9">
        <v>3161</v>
      </c>
      <c r="AF7" s="9">
        <v>14722</v>
      </c>
      <c r="AG7" s="9">
        <v>19812</v>
      </c>
      <c r="AH7" s="9">
        <v>6074</v>
      </c>
      <c r="AI7" s="9">
        <v>194</v>
      </c>
      <c r="AJ7" s="9">
        <v>37</v>
      </c>
      <c r="AK7" s="9">
        <v>80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</row>
    <row r="8" spans="1:80" ht="14.5" x14ac:dyDescent="0.35">
      <c r="A8" s="66">
        <v>6</v>
      </c>
      <c r="B8" s="9">
        <v>6887</v>
      </c>
      <c r="C8" s="9">
        <v>4569</v>
      </c>
      <c r="D8" s="9">
        <v>180</v>
      </c>
      <c r="E8" s="9">
        <v>7255</v>
      </c>
      <c r="F8" s="9">
        <v>4258</v>
      </c>
      <c r="G8" s="9">
        <v>16952</v>
      </c>
      <c r="H8" s="9">
        <v>5159</v>
      </c>
      <c r="I8" s="9">
        <v>436</v>
      </c>
      <c r="J8" s="9">
        <v>13279</v>
      </c>
      <c r="K8" s="9">
        <v>4791</v>
      </c>
      <c r="L8" s="9">
        <v>18086</v>
      </c>
      <c r="M8" s="9">
        <v>13503</v>
      </c>
      <c r="N8" s="9">
        <v>4553</v>
      </c>
      <c r="O8" s="9">
        <v>153</v>
      </c>
      <c r="P8" s="9">
        <v>13333</v>
      </c>
      <c r="Q8" s="9">
        <v>4698</v>
      </c>
      <c r="R8" s="9">
        <v>18049</v>
      </c>
      <c r="S8" s="9">
        <v>17841</v>
      </c>
      <c r="T8" s="9">
        <v>5958</v>
      </c>
      <c r="U8" s="9">
        <v>561</v>
      </c>
      <c r="V8" s="9">
        <v>371</v>
      </c>
      <c r="W8" s="9">
        <v>246</v>
      </c>
      <c r="X8" s="9">
        <v>9903</v>
      </c>
      <c r="Y8" s="9">
        <v>4508</v>
      </c>
      <c r="Z8" s="9">
        <v>14445</v>
      </c>
      <c r="AA8" s="9">
        <v>9576</v>
      </c>
      <c r="AB8" s="9">
        <v>4274</v>
      </c>
      <c r="AC8" s="9">
        <v>740</v>
      </c>
      <c r="AD8" s="9">
        <v>10216</v>
      </c>
      <c r="AE8" s="9">
        <v>4122</v>
      </c>
      <c r="AF8" s="9">
        <v>14392</v>
      </c>
      <c r="AG8" s="9">
        <v>16263</v>
      </c>
      <c r="AH8" s="9">
        <v>7522</v>
      </c>
      <c r="AI8" s="9">
        <v>178</v>
      </c>
      <c r="AJ8" s="9">
        <v>32</v>
      </c>
      <c r="AK8" s="9">
        <v>92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</row>
    <row r="9" spans="1:80" ht="14.5" x14ac:dyDescent="0.35">
      <c r="A9" s="66">
        <v>7</v>
      </c>
      <c r="B9" s="9">
        <v>8616</v>
      </c>
      <c r="C9" s="9">
        <v>5635</v>
      </c>
      <c r="D9" s="9">
        <v>297</v>
      </c>
      <c r="E9" s="9">
        <v>8689</v>
      </c>
      <c r="F9" s="9">
        <v>5808</v>
      </c>
      <c r="G9" s="9">
        <v>21394</v>
      </c>
      <c r="H9" s="9">
        <v>6828</v>
      </c>
      <c r="I9" s="9">
        <v>714</v>
      </c>
      <c r="J9" s="9">
        <v>16797</v>
      </c>
      <c r="K9" s="9">
        <v>7129</v>
      </c>
      <c r="L9" s="9">
        <v>23969</v>
      </c>
      <c r="M9" s="9">
        <v>16984</v>
      </c>
      <c r="N9" s="9">
        <v>6832</v>
      </c>
      <c r="O9" s="9">
        <v>242</v>
      </c>
      <c r="P9" s="9">
        <v>16744</v>
      </c>
      <c r="Q9" s="9">
        <v>7148</v>
      </c>
      <c r="R9" s="9">
        <v>23919</v>
      </c>
      <c r="S9" s="9">
        <v>20904</v>
      </c>
      <c r="T9" s="9">
        <v>7896</v>
      </c>
      <c r="U9" s="9">
        <v>872</v>
      </c>
      <c r="V9" s="9">
        <v>582</v>
      </c>
      <c r="W9" s="9">
        <v>264</v>
      </c>
      <c r="X9" s="9">
        <v>13261</v>
      </c>
      <c r="Y9" s="9">
        <v>6958</v>
      </c>
      <c r="Z9" s="9">
        <v>20257</v>
      </c>
      <c r="AA9" s="9">
        <v>12833</v>
      </c>
      <c r="AB9" s="9">
        <v>6510</v>
      </c>
      <c r="AC9" s="9">
        <v>1042</v>
      </c>
      <c r="AD9" s="9">
        <v>13787</v>
      </c>
      <c r="AE9" s="9">
        <v>6328</v>
      </c>
      <c r="AF9" s="9">
        <v>20211</v>
      </c>
      <c r="AG9" s="9">
        <v>20460</v>
      </c>
      <c r="AH9" s="9">
        <v>10760</v>
      </c>
      <c r="AI9" s="9">
        <v>253</v>
      </c>
      <c r="AJ9" s="9">
        <v>55</v>
      </c>
      <c r="AK9" s="9">
        <v>96</v>
      </c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</row>
    <row r="10" spans="1:80" ht="14.5" x14ac:dyDescent="0.35">
      <c r="A10" s="66">
        <v>8</v>
      </c>
      <c r="B10" s="9">
        <v>7433</v>
      </c>
      <c r="C10" s="9">
        <v>5426</v>
      </c>
      <c r="D10" s="9">
        <v>217</v>
      </c>
      <c r="E10" s="9">
        <v>7480</v>
      </c>
      <c r="F10" s="9">
        <v>5470</v>
      </c>
      <c r="G10" s="9">
        <v>18133</v>
      </c>
      <c r="H10" s="9">
        <v>6374</v>
      </c>
      <c r="I10" s="9">
        <v>431</v>
      </c>
      <c r="J10" s="9">
        <v>13470</v>
      </c>
      <c r="K10" s="9">
        <v>6516</v>
      </c>
      <c r="L10" s="9">
        <v>20003</v>
      </c>
      <c r="M10" s="9">
        <v>13747</v>
      </c>
      <c r="N10" s="9">
        <v>6183</v>
      </c>
      <c r="O10" s="9">
        <v>167</v>
      </c>
      <c r="P10" s="9">
        <v>13506</v>
      </c>
      <c r="Q10" s="9">
        <v>6447</v>
      </c>
      <c r="R10" s="9">
        <v>19975</v>
      </c>
      <c r="S10" s="9">
        <v>16690</v>
      </c>
      <c r="T10" s="9">
        <v>7328</v>
      </c>
      <c r="U10" s="9">
        <v>628</v>
      </c>
      <c r="V10" s="9">
        <v>441</v>
      </c>
      <c r="W10" s="9">
        <v>206</v>
      </c>
      <c r="X10" s="9">
        <v>10177</v>
      </c>
      <c r="Y10" s="9">
        <v>6240</v>
      </c>
      <c r="Z10" s="9">
        <v>16450</v>
      </c>
      <c r="AA10" s="9">
        <v>9916</v>
      </c>
      <c r="AB10" s="9">
        <v>5914</v>
      </c>
      <c r="AC10" s="9">
        <v>749</v>
      </c>
      <c r="AD10" s="9">
        <v>10602</v>
      </c>
      <c r="AE10" s="9">
        <v>5735</v>
      </c>
      <c r="AF10" s="9">
        <v>16401</v>
      </c>
      <c r="AG10" s="9">
        <v>17756</v>
      </c>
      <c r="AH10" s="9">
        <v>10016</v>
      </c>
      <c r="AI10" s="9">
        <v>183</v>
      </c>
      <c r="AJ10" s="9">
        <v>38</v>
      </c>
      <c r="AK10" s="9">
        <v>57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</row>
    <row r="11" spans="1:80" ht="14.5" x14ac:dyDescent="0.35">
      <c r="A11" s="66">
        <v>9</v>
      </c>
      <c r="B11" s="9">
        <v>8881</v>
      </c>
      <c r="C11" s="9">
        <v>6687</v>
      </c>
      <c r="D11" s="9">
        <v>273</v>
      </c>
      <c r="E11" s="9">
        <v>9162</v>
      </c>
      <c r="F11" s="9">
        <v>6544</v>
      </c>
      <c r="G11" s="9">
        <v>21594</v>
      </c>
      <c r="H11" s="9">
        <v>7533</v>
      </c>
      <c r="I11" s="9">
        <v>631</v>
      </c>
      <c r="J11" s="9">
        <v>16606</v>
      </c>
      <c r="K11" s="9">
        <v>7023</v>
      </c>
      <c r="L11" s="9">
        <v>23653</v>
      </c>
      <c r="M11" s="9">
        <v>16845</v>
      </c>
      <c r="N11" s="9">
        <v>6699</v>
      </c>
      <c r="O11" s="9">
        <v>196</v>
      </c>
      <c r="P11" s="9">
        <v>16617</v>
      </c>
      <c r="Q11" s="9">
        <v>6948</v>
      </c>
      <c r="R11" s="9">
        <v>23595</v>
      </c>
      <c r="S11" s="9">
        <v>21524</v>
      </c>
      <c r="T11" s="9">
        <v>8846</v>
      </c>
      <c r="U11" s="9">
        <v>841</v>
      </c>
      <c r="V11" s="9">
        <v>574</v>
      </c>
      <c r="W11" s="9">
        <v>298</v>
      </c>
      <c r="X11" s="9">
        <v>12092</v>
      </c>
      <c r="Y11" s="9">
        <v>7052</v>
      </c>
      <c r="Z11" s="9">
        <v>19194</v>
      </c>
      <c r="AA11" s="9">
        <v>11685</v>
      </c>
      <c r="AB11" s="9">
        <v>6681</v>
      </c>
      <c r="AC11" s="9">
        <v>979</v>
      </c>
      <c r="AD11" s="9">
        <v>12602</v>
      </c>
      <c r="AE11" s="9">
        <v>6485</v>
      </c>
      <c r="AF11" s="9">
        <v>19162</v>
      </c>
      <c r="AG11" s="9">
        <v>20446</v>
      </c>
      <c r="AH11" s="9">
        <v>11662</v>
      </c>
      <c r="AI11" s="9">
        <v>247</v>
      </c>
      <c r="AJ11" s="9">
        <v>60</v>
      </c>
      <c r="AK11" s="9">
        <v>89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</row>
    <row r="12" spans="1:80" ht="14.5" x14ac:dyDescent="0.35">
      <c r="A12" s="66">
        <v>10</v>
      </c>
      <c r="B12" s="9">
        <v>5609</v>
      </c>
      <c r="C12" s="9">
        <v>5866</v>
      </c>
      <c r="D12" s="9">
        <v>292</v>
      </c>
      <c r="E12" s="9">
        <v>5697</v>
      </c>
      <c r="F12" s="9">
        <v>6056</v>
      </c>
      <c r="G12" s="9">
        <v>22470</v>
      </c>
      <c r="H12" s="9">
        <v>9152</v>
      </c>
      <c r="I12" s="9">
        <v>700</v>
      </c>
      <c r="J12" s="9">
        <v>17968</v>
      </c>
      <c r="K12" s="9">
        <v>9360</v>
      </c>
      <c r="L12" s="9">
        <v>27354</v>
      </c>
      <c r="M12" s="9">
        <v>18284</v>
      </c>
      <c r="N12" s="9">
        <v>8958</v>
      </c>
      <c r="O12" s="9">
        <v>270</v>
      </c>
      <c r="P12" s="9">
        <v>18016</v>
      </c>
      <c r="Q12" s="9">
        <v>9325</v>
      </c>
      <c r="R12" s="9">
        <v>27365</v>
      </c>
      <c r="S12" s="9">
        <v>20673</v>
      </c>
      <c r="T12" s="9">
        <v>10373</v>
      </c>
      <c r="U12" s="9">
        <v>1122</v>
      </c>
      <c r="V12" s="9">
        <v>869</v>
      </c>
      <c r="W12" s="9">
        <v>295</v>
      </c>
      <c r="X12" s="9">
        <v>14626</v>
      </c>
      <c r="Y12" s="9">
        <v>9585</v>
      </c>
      <c r="Z12" s="9">
        <v>24256</v>
      </c>
      <c r="AA12" s="9">
        <v>14105</v>
      </c>
      <c r="AB12" s="9">
        <v>9006</v>
      </c>
      <c r="AC12" s="9">
        <v>1341</v>
      </c>
      <c r="AD12" s="9">
        <v>15379</v>
      </c>
      <c r="AE12" s="9">
        <v>8680</v>
      </c>
      <c r="AF12" s="9">
        <v>24146</v>
      </c>
      <c r="AG12" s="9">
        <v>20932</v>
      </c>
      <c r="AH12" s="9">
        <v>15177</v>
      </c>
      <c r="AI12" s="9">
        <v>328</v>
      </c>
      <c r="AJ12" s="9">
        <v>56</v>
      </c>
      <c r="AK12" s="9">
        <v>104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</row>
    <row r="13" spans="1:80" ht="14.5" x14ac:dyDescent="0.35">
      <c r="A13" s="66">
        <v>11</v>
      </c>
      <c r="B13" s="9">
        <v>5558</v>
      </c>
      <c r="C13" s="9">
        <v>5946</v>
      </c>
      <c r="D13" s="9">
        <v>261</v>
      </c>
      <c r="E13" s="9">
        <v>5466</v>
      </c>
      <c r="F13" s="9">
        <v>6364</v>
      </c>
      <c r="G13" s="9">
        <v>20767</v>
      </c>
      <c r="H13" s="9">
        <v>9445</v>
      </c>
      <c r="I13" s="9">
        <v>656</v>
      </c>
      <c r="J13" s="9">
        <v>17050</v>
      </c>
      <c r="K13" s="9">
        <v>9698</v>
      </c>
      <c r="L13" s="9">
        <v>26776</v>
      </c>
      <c r="M13" s="9">
        <v>17340</v>
      </c>
      <c r="N13" s="9">
        <v>9344</v>
      </c>
      <c r="O13" s="9">
        <v>196</v>
      </c>
      <c r="P13" s="9">
        <v>16954</v>
      </c>
      <c r="Q13" s="9">
        <v>9777</v>
      </c>
      <c r="R13" s="9">
        <v>26767</v>
      </c>
      <c r="S13" s="9">
        <v>18662</v>
      </c>
      <c r="T13" s="9">
        <v>10198</v>
      </c>
      <c r="U13" s="9">
        <v>833</v>
      </c>
      <c r="V13" s="9">
        <v>735</v>
      </c>
      <c r="W13" s="9">
        <v>254</v>
      </c>
      <c r="X13" s="9">
        <v>13809</v>
      </c>
      <c r="Y13" s="9">
        <v>9514</v>
      </c>
      <c r="Z13" s="9">
        <v>23370</v>
      </c>
      <c r="AA13" s="9">
        <v>13355</v>
      </c>
      <c r="AB13" s="9">
        <v>8798</v>
      </c>
      <c r="AC13" s="9">
        <v>1354</v>
      </c>
      <c r="AD13" s="9">
        <v>14493</v>
      </c>
      <c r="AE13" s="9">
        <v>8596</v>
      </c>
      <c r="AF13" s="9">
        <v>23204</v>
      </c>
      <c r="AG13" s="9">
        <v>16355</v>
      </c>
      <c r="AH13" s="9">
        <v>14021</v>
      </c>
      <c r="AI13" s="9">
        <v>224</v>
      </c>
      <c r="AJ13" s="9">
        <v>34</v>
      </c>
      <c r="AK13" s="9">
        <v>71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4.5" x14ac:dyDescent="0.35">
      <c r="A14" s="66">
        <v>12</v>
      </c>
      <c r="B14" s="9">
        <v>5942</v>
      </c>
      <c r="C14" s="9">
        <v>4548</v>
      </c>
      <c r="D14" s="9">
        <v>232</v>
      </c>
      <c r="E14" s="9">
        <v>6037</v>
      </c>
      <c r="F14" s="9">
        <v>4581</v>
      </c>
      <c r="G14" s="9">
        <v>21542</v>
      </c>
      <c r="H14" s="9">
        <v>6387</v>
      </c>
      <c r="I14" s="9">
        <v>684</v>
      </c>
      <c r="J14" s="9">
        <v>16706</v>
      </c>
      <c r="K14" s="9">
        <v>5961</v>
      </c>
      <c r="L14" s="9">
        <v>22698</v>
      </c>
      <c r="M14" s="9">
        <v>16941</v>
      </c>
      <c r="N14" s="9">
        <v>5596</v>
      </c>
      <c r="O14" s="9">
        <v>277</v>
      </c>
      <c r="P14" s="9">
        <v>16777</v>
      </c>
      <c r="Q14" s="9">
        <v>5857</v>
      </c>
      <c r="R14" s="9">
        <v>22669</v>
      </c>
      <c r="S14" s="9">
        <v>20960</v>
      </c>
      <c r="T14" s="9">
        <v>7299</v>
      </c>
      <c r="U14" s="9">
        <v>932</v>
      </c>
      <c r="V14" s="9">
        <v>660</v>
      </c>
      <c r="W14" s="9">
        <v>298</v>
      </c>
      <c r="X14" s="9">
        <v>12000</v>
      </c>
      <c r="Y14" s="9">
        <v>5825</v>
      </c>
      <c r="Z14" s="9">
        <v>17873</v>
      </c>
      <c r="AA14" s="9">
        <v>11582</v>
      </c>
      <c r="AB14" s="9">
        <v>5424</v>
      </c>
      <c r="AC14" s="9">
        <v>993</v>
      </c>
      <c r="AD14" s="9">
        <v>12402</v>
      </c>
      <c r="AE14" s="9">
        <v>5344</v>
      </c>
      <c r="AF14" s="9">
        <v>17824</v>
      </c>
      <c r="AG14" s="9">
        <v>19718</v>
      </c>
      <c r="AH14" s="9">
        <v>10249</v>
      </c>
      <c r="AI14" s="9">
        <v>342</v>
      </c>
      <c r="AJ14" s="9">
        <v>46</v>
      </c>
      <c r="AK14" s="9">
        <v>94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4.5" x14ac:dyDescent="0.35">
      <c r="A15" s="66">
        <v>13</v>
      </c>
      <c r="B15" s="9">
        <v>8003</v>
      </c>
      <c r="C15" s="9">
        <v>7263</v>
      </c>
      <c r="D15" s="9">
        <v>330</v>
      </c>
      <c r="E15" s="9">
        <v>8119</v>
      </c>
      <c r="F15" s="9">
        <v>7442</v>
      </c>
      <c r="G15" s="9">
        <v>23300</v>
      </c>
      <c r="H15" s="9">
        <v>9396</v>
      </c>
      <c r="I15" s="9">
        <v>782</v>
      </c>
      <c r="J15" s="9">
        <v>18652</v>
      </c>
      <c r="K15" s="9">
        <v>9713</v>
      </c>
      <c r="L15" s="9">
        <v>28396</v>
      </c>
      <c r="M15" s="9">
        <v>18997</v>
      </c>
      <c r="N15" s="9">
        <v>9236</v>
      </c>
      <c r="O15" s="9">
        <v>274</v>
      </c>
      <c r="P15" s="9">
        <v>18698</v>
      </c>
      <c r="Q15" s="9">
        <v>9656</v>
      </c>
      <c r="R15" s="9">
        <v>28392</v>
      </c>
      <c r="S15" s="9">
        <v>22885</v>
      </c>
      <c r="T15" s="9">
        <v>11043</v>
      </c>
      <c r="U15" s="9">
        <v>1268</v>
      </c>
      <c r="V15" s="9">
        <v>754</v>
      </c>
      <c r="W15" s="9">
        <v>279</v>
      </c>
      <c r="X15" s="9">
        <v>15014</v>
      </c>
      <c r="Y15" s="9">
        <v>9977</v>
      </c>
      <c r="Z15" s="9">
        <v>25073</v>
      </c>
      <c r="AA15" s="9">
        <v>14395</v>
      </c>
      <c r="AB15" s="9">
        <v>9448</v>
      </c>
      <c r="AC15" s="9">
        <v>1411</v>
      </c>
      <c r="AD15" s="9">
        <v>15763</v>
      </c>
      <c r="AE15" s="9">
        <v>9097</v>
      </c>
      <c r="AF15" s="9">
        <v>24982</v>
      </c>
      <c r="AG15" s="9">
        <v>21579</v>
      </c>
      <c r="AH15" s="9">
        <v>15238</v>
      </c>
      <c r="AI15" s="9">
        <v>393</v>
      </c>
      <c r="AJ15" s="9">
        <v>60</v>
      </c>
      <c r="AK15" s="9">
        <v>105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4.5" x14ac:dyDescent="0.35">
      <c r="A16" s="66">
        <v>14</v>
      </c>
      <c r="B16" s="9">
        <v>8726</v>
      </c>
      <c r="C16" s="9">
        <v>8571</v>
      </c>
      <c r="D16" s="9">
        <v>365</v>
      </c>
      <c r="E16" s="9">
        <v>8771</v>
      </c>
      <c r="F16" s="9">
        <v>8800</v>
      </c>
      <c r="G16" s="9">
        <v>23325</v>
      </c>
      <c r="H16" s="9">
        <v>11702</v>
      </c>
      <c r="I16" s="9">
        <v>738</v>
      </c>
      <c r="J16" s="9">
        <v>18164</v>
      </c>
      <c r="K16" s="9">
        <v>11730</v>
      </c>
      <c r="L16" s="9">
        <v>29927</v>
      </c>
      <c r="M16" s="9">
        <v>18593</v>
      </c>
      <c r="N16" s="9">
        <v>11219</v>
      </c>
      <c r="O16" s="9">
        <v>245</v>
      </c>
      <c r="P16" s="9">
        <v>18187</v>
      </c>
      <c r="Q16" s="9">
        <v>11696</v>
      </c>
      <c r="R16" s="9">
        <v>29919</v>
      </c>
      <c r="S16" s="9">
        <v>21715</v>
      </c>
      <c r="T16" s="9">
        <v>13369</v>
      </c>
      <c r="U16" s="9">
        <v>1056</v>
      </c>
      <c r="V16" s="9">
        <v>822</v>
      </c>
      <c r="W16" s="9">
        <v>259</v>
      </c>
      <c r="X16" s="9">
        <v>14389</v>
      </c>
      <c r="Y16" s="9">
        <v>12012</v>
      </c>
      <c r="Z16" s="9">
        <v>26464</v>
      </c>
      <c r="AA16" s="9">
        <v>13898</v>
      </c>
      <c r="AB16" s="9">
        <v>11365</v>
      </c>
      <c r="AC16" s="9">
        <v>1397</v>
      </c>
      <c r="AD16" s="9">
        <v>15301</v>
      </c>
      <c r="AE16" s="9">
        <v>10983</v>
      </c>
      <c r="AF16" s="9">
        <v>26387</v>
      </c>
      <c r="AG16" s="9">
        <v>20972</v>
      </c>
      <c r="AH16" s="9">
        <v>17972</v>
      </c>
      <c r="AI16" s="9">
        <v>320</v>
      </c>
      <c r="AJ16" s="9">
        <v>69</v>
      </c>
      <c r="AK16" s="9">
        <v>92</v>
      </c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4.5" x14ac:dyDescent="0.35">
      <c r="A17" s="66">
        <v>15</v>
      </c>
      <c r="B17" s="9">
        <v>7305</v>
      </c>
      <c r="C17" s="9">
        <v>8670</v>
      </c>
      <c r="D17" s="9">
        <v>333</v>
      </c>
      <c r="E17" s="9">
        <v>7392</v>
      </c>
      <c r="F17" s="9">
        <v>8859</v>
      </c>
      <c r="G17" s="9">
        <v>21221</v>
      </c>
      <c r="H17" s="9">
        <v>12140</v>
      </c>
      <c r="I17" s="9">
        <v>653</v>
      </c>
      <c r="J17" s="9">
        <v>16002</v>
      </c>
      <c r="K17" s="9">
        <v>11829</v>
      </c>
      <c r="L17" s="9">
        <v>27856</v>
      </c>
      <c r="M17" s="9">
        <v>16318</v>
      </c>
      <c r="N17" s="9">
        <v>11355</v>
      </c>
      <c r="O17" s="9">
        <v>266</v>
      </c>
      <c r="P17" s="9">
        <v>16002</v>
      </c>
      <c r="Q17" s="9">
        <v>11819</v>
      </c>
      <c r="R17" s="9">
        <v>27848</v>
      </c>
      <c r="S17" s="9">
        <v>18942</v>
      </c>
      <c r="T17" s="9">
        <v>13197</v>
      </c>
      <c r="U17" s="9">
        <v>1062</v>
      </c>
      <c r="V17" s="9">
        <v>685</v>
      </c>
      <c r="W17" s="9">
        <v>298</v>
      </c>
      <c r="X17" s="9">
        <v>12082</v>
      </c>
      <c r="Y17" s="9">
        <v>11678</v>
      </c>
      <c r="Z17" s="9">
        <v>23814</v>
      </c>
      <c r="AA17" s="9">
        <v>11519</v>
      </c>
      <c r="AB17" s="9">
        <v>11183</v>
      </c>
      <c r="AC17" s="9">
        <v>1268</v>
      </c>
      <c r="AD17" s="9">
        <v>12762</v>
      </c>
      <c r="AE17" s="9">
        <v>10930</v>
      </c>
      <c r="AF17" s="9">
        <v>23771</v>
      </c>
      <c r="AG17" s="9">
        <v>19197</v>
      </c>
      <c r="AH17" s="9">
        <v>18055</v>
      </c>
      <c r="AI17" s="9">
        <v>316</v>
      </c>
      <c r="AJ17" s="9">
        <v>46</v>
      </c>
      <c r="AK17" s="9">
        <v>71</v>
      </c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4.5" x14ac:dyDescent="0.35">
      <c r="A18" s="66">
        <v>16</v>
      </c>
      <c r="B18" s="9">
        <v>6101</v>
      </c>
      <c r="C18" s="9">
        <v>5750</v>
      </c>
      <c r="D18" s="9">
        <v>250</v>
      </c>
      <c r="E18" s="9">
        <v>6405</v>
      </c>
      <c r="F18" s="9">
        <v>5640</v>
      </c>
      <c r="G18" s="9">
        <v>19461</v>
      </c>
      <c r="H18" s="9">
        <v>7860</v>
      </c>
      <c r="I18" s="9">
        <v>570</v>
      </c>
      <c r="J18" s="9">
        <v>14333</v>
      </c>
      <c r="K18" s="9">
        <v>7046</v>
      </c>
      <c r="L18" s="9">
        <v>21404</v>
      </c>
      <c r="M18" s="9">
        <v>14495</v>
      </c>
      <c r="N18" s="9">
        <v>6812</v>
      </c>
      <c r="O18" s="9">
        <v>262</v>
      </c>
      <c r="P18" s="9">
        <v>14366</v>
      </c>
      <c r="Q18" s="9">
        <v>7002</v>
      </c>
      <c r="R18" s="9">
        <v>21390</v>
      </c>
      <c r="S18" s="9">
        <v>19031</v>
      </c>
      <c r="T18" s="9">
        <v>9421</v>
      </c>
      <c r="U18" s="9">
        <v>1030</v>
      </c>
      <c r="V18" s="9">
        <v>546</v>
      </c>
      <c r="W18" s="9">
        <v>297</v>
      </c>
      <c r="X18" s="9">
        <v>9562</v>
      </c>
      <c r="Y18" s="9">
        <v>7171</v>
      </c>
      <c r="Z18" s="9">
        <v>16773</v>
      </c>
      <c r="AA18" s="9">
        <v>9226</v>
      </c>
      <c r="AB18" s="9">
        <v>6816</v>
      </c>
      <c r="AC18" s="9">
        <v>851</v>
      </c>
      <c r="AD18" s="9">
        <v>9986</v>
      </c>
      <c r="AE18" s="9">
        <v>6730</v>
      </c>
      <c r="AF18" s="9">
        <v>16768</v>
      </c>
      <c r="AG18" s="9">
        <v>18320</v>
      </c>
      <c r="AH18" s="9">
        <v>12479</v>
      </c>
      <c r="AI18" s="9">
        <v>296</v>
      </c>
      <c r="AJ18" s="9">
        <v>37</v>
      </c>
      <c r="AK18" s="9">
        <v>58</v>
      </c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14.5" x14ac:dyDescent="0.35">
      <c r="A19" s="66">
        <v>17</v>
      </c>
      <c r="B19" s="9">
        <v>6941</v>
      </c>
      <c r="C19" s="9">
        <v>6707</v>
      </c>
      <c r="D19" s="9">
        <v>278</v>
      </c>
      <c r="E19" s="9">
        <v>7004</v>
      </c>
      <c r="F19" s="9">
        <v>6884</v>
      </c>
      <c r="G19" s="9">
        <v>21845</v>
      </c>
      <c r="H19" s="9">
        <v>9130</v>
      </c>
      <c r="I19" s="9">
        <v>607</v>
      </c>
      <c r="J19" s="9">
        <v>16690</v>
      </c>
      <c r="K19" s="9">
        <v>8911</v>
      </c>
      <c r="L19" s="9">
        <v>25624</v>
      </c>
      <c r="M19" s="9">
        <v>16959</v>
      </c>
      <c r="N19" s="9">
        <v>8498</v>
      </c>
      <c r="O19" s="9">
        <v>262</v>
      </c>
      <c r="P19" s="9">
        <v>16647</v>
      </c>
      <c r="Q19" s="9">
        <v>8938</v>
      </c>
      <c r="R19" s="9">
        <v>25604</v>
      </c>
      <c r="S19" s="9">
        <v>20207</v>
      </c>
      <c r="T19" s="9">
        <v>10774</v>
      </c>
      <c r="U19" s="9">
        <v>1001</v>
      </c>
      <c r="V19" s="9">
        <v>603</v>
      </c>
      <c r="W19" s="9">
        <v>283</v>
      </c>
      <c r="X19" s="9">
        <v>12668</v>
      </c>
      <c r="Y19" s="9">
        <v>8898</v>
      </c>
      <c r="Z19" s="9">
        <v>21615</v>
      </c>
      <c r="AA19" s="9">
        <v>12174</v>
      </c>
      <c r="AB19" s="9">
        <v>8394</v>
      </c>
      <c r="AC19" s="9">
        <v>1220</v>
      </c>
      <c r="AD19" s="9">
        <v>13149</v>
      </c>
      <c r="AE19" s="9">
        <v>8361</v>
      </c>
      <c r="AF19" s="9">
        <v>21575</v>
      </c>
      <c r="AG19" s="9">
        <v>19533</v>
      </c>
      <c r="AH19" s="9">
        <v>14764</v>
      </c>
      <c r="AI19" s="9">
        <v>308</v>
      </c>
      <c r="AJ19" s="9">
        <v>44</v>
      </c>
      <c r="AK19" s="9">
        <v>68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5" x14ac:dyDescent="0.35">
      <c r="A20" s="66">
        <v>18</v>
      </c>
      <c r="B20" s="9">
        <v>7012</v>
      </c>
      <c r="C20" s="9">
        <v>4722</v>
      </c>
      <c r="D20" s="9">
        <v>305</v>
      </c>
      <c r="E20" s="9">
        <v>7098</v>
      </c>
      <c r="F20" s="9">
        <v>4853</v>
      </c>
      <c r="G20" s="9">
        <v>22478</v>
      </c>
      <c r="H20" s="9">
        <v>6689</v>
      </c>
      <c r="I20" s="9">
        <v>678</v>
      </c>
      <c r="J20" s="9">
        <v>17786</v>
      </c>
      <c r="K20" s="9">
        <v>6085</v>
      </c>
      <c r="L20" s="9">
        <v>23910</v>
      </c>
      <c r="M20" s="9">
        <v>17968</v>
      </c>
      <c r="N20" s="9">
        <v>5787</v>
      </c>
      <c r="O20" s="9">
        <v>297</v>
      </c>
      <c r="P20" s="9">
        <v>17788</v>
      </c>
      <c r="Q20" s="9">
        <v>6077</v>
      </c>
      <c r="R20" s="9">
        <v>23903</v>
      </c>
      <c r="S20" s="9">
        <v>21166</v>
      </c>
      <c r="T20" s="9">
        <v>7633</v>
      </c>
      <c r="U20" s="9">
        <v>974</v>
      </c>
      <c r="V20" s="9">
        <v>568</v>
      </c>
      <c r="W20" s="9">
        <v>330</v>
      </c>
      <c r="X20" s="9">
        <v>13576</v>
      </c>
      <c r="Y20" s="9">
        <v>6239</v>
      </c>
      <c r="Z20" s="9">
        <v>19858</v>
      </c>
      <c r="AA20" s="9">
        <v>13097</v>
      </c>
      <c r="AB20" s="9">
        <v>5825</v>
      </c>
      <c r="AC20" s="9">
        <v>1107</v>
      </c>
      <c r="AD20" s="9">
        <v>13940</v>
      </c>
      <c r="AE20" s="9">
        <v>5802</v>
      </c>
      <c r="AF20" s="9">
        <v>19815</v>
      </c>
      <c r="AG20" s="9">
        <v>20668</v>
      </c>
      <c r="AH20" s="9">
        <v>10675</v>
      </c>
      <c r="AI20" s="9">
        <v>334</v>
      </c>
      <c r="AJ20" s="9">
        <v>45</v>
      </c>
      <c r="AK20" s="9">
        <v>96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14.5" x14ac:dyDescent="0.35">
      <c r="A21" s="66">
        <v>19</v>
      </c>
      <c r="B21" s="9">
        <v>6863</v>
      </c>
      <c r="C21" s="9">
        <v>7368</v>
      </c>
      <c r="D21" s="9">
        <v>346</v>
      </c>
      <c r="E21" s="9">
        <v>6999</v>
      </c>
      <c r="F21" s="9">
        <v>7520</v>
      </c>
      <c r="G21" s="9">
        <v>21605</v>
      </c>
      <c r="H21" s="9">
        <v>10557</v>
      </c>
      <c r="I21" s="9">
        <v>699</v>
      </c>
      <c r="J21" s="9">
        <v>16075</v>
      </c>
      <c r="K21" s="9">
        <v>9514</v>
      </c>
      <c r="L21" s="9">
        <v>25609</v>
      </c>
      <c r="M21" s="9">
        <v>16353</v>
      </c>
      <c r="N21" s="9">
        <v>9169</v>
      </c>
      <c r="O21" s="9">
        <v>260</v>
      </c>
      <c r="P21" s="9">
        <v>15968</v>
      </c>
      <c r="Q21" s="9">
        <v>9628</v>
      </c>
      <c r="R21" s="9">
        <v>25620</v>
      </c>
      <c r="S21" s="9">
        <v>20155</v>
      </c>
      <c r="T21" s="9">
        <v>12240</v>
      </c>
      <c r="U21" s="9">
        <v>1049</v>
      </c>
      <c r="V21" s="9">
        <v>698</v>
      </c>
      <c r="W21" s="9">
        <v>291</v>
      </c>
      <c r="X21" s="9">
        <v>12669</v>
      </c>
      <c r="Y21" s="9">
        <v>9511</v>
      </c>
      <c r="Z21" s="9">
        <v>22240</v>
      </c>
      <c r="AA21" s="9">
        <v>12032</v>
      </c>
      <c r="AB21" s="9">
        <v>9076</v>
      </c>
      <c r="AC21" s="9">
        <v>1284</v>
      </c>
      <c r="AD21" s="9">
        <v>13043</v>
      </c>
      <c r="AE21" s="9">
        <v>9053</v>
      </c>
      <c r="AF21" s="9">
        <v>22178</v>
      </c>
      <c r="AG21" s="9">
        <v>19625</v>
      </c>
      <c r="AH21" s="9">
        <v>15429</v>
      </c>
      <c r="AI21" s="9">
        <v>318</v>
      </c>
      <c r="AJ21" s="9">
        <v>34</v>
      </c>
      <c r="AK21" s="9">
        <v>94</v>
      </c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x14ac:dyDescent="0.25"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x14ac:dyDescent="0.25"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x14ac:dyDescent="0.25"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x14ac:dyDescent="0.25"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x14ac:dyDescent="0.25"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x14ac:dyDescent="0.25"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x14ac:dyDescent="0.25"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x14ac:dyDescent="0.25"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x14ac:dyDescent="0.25"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x14ac:dyDescent="0.25"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x14ac:dyDescent="0.25"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42:80" x14ac:dyDescent="0.25"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42:80" x14ac:dyDescent="0.25"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42:80" x14ac:dyDescent="0.25"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42:80" x14ac:dyDescent="0.25"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</row>
    <row r="37" spans="42:80" x14ac:dyDescent="0.25"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</row>
    <row r="38" spans="42:80" x14ac:dyDescent="0.25"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42:80" x14ac:dyDescent="0.25"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42:80" x14ac:dyDescent="0.25"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</row>
    <row r="41" spans="42:80" x14ac:dyDescent="0.25"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</row>
    <row r="42" spans="42:80" x14ac:dyDescent="0.25"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</row>
    <row r="43" spans="42:80" x14ac:dyDescent="0.25"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</row>
    <row r="44" spans="42:80" x14ac:dyDescent="0.25"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</row>
    <row r="45" spans="42:80" x14ac:dyDescent="0.25"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</row>
    <row r="46" spans="42:80" x14ac:dyDescent="0.25"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</row>
    <row r="47" spans="42:80" x14ac:dyDescent="0.25"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</row>
    <row r="48" spans="42:80" x14ac:dyDescent="0.25"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</row>
    <row r="49" spans="42:80" x14ac:dyDescent="0.25"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</row>
    <row r="50" spans="42:80" x14ac:dyDescent="0.25"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</row>
    <row r="51" spans="42:80" x14ac:dyDescent="0.25"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</row>
    <row r="52" spans="42:80" x14ac:dyDescent="0.25"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</row>
    <row r="53" spans="42:80" x14ac:dyDescent="0.25"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</row>
    <row r="54" spans="42:80" x14ac:dyDescent="0.25"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</row>
    <row r="55" spans="42:80" x14ac:dyDescent="0.25"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</row>
    <row r="56" spans="42:80" x14ac:dyDescent="0.25"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</row>
    <row r="57" spans="42:80" x14ac:dyDescent="0.25"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</row>
    <row r="58" spans="42:80" x14ac:dyDescent="0.25"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</row>
    <row r="59" spans="42:80" x14ac:dyDescent="0.25"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42:80" x14ac:dyDescent="0.25"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</row>
    <row r="61" spans="42:80" x14ac:dyDescent="0.25"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</row>
    <row r="62" spans="42:80" x14ac:dyDescent="0.25"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</row>
    <row r="63" spans="42:80" x14ac:dyDescent="0.25"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</row>
    <row r="64" spans="42:80" x14ac:dyDescent="0.25"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</row>
    <row r="65" spans="42:80" x14ac:dyDescent="0.25"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  <row r="66" spans="42:80" x14ac:dyDescent="0.25"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</row>
    <row r="67" spans="42:80" x14ac:dyDescent="0.25"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</row>
    <row r="68" spans="42:80" x14ac:dyDescent="0.25"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</row>
    <row r="69" spans="42:80" x14ac:dyDescent="0.25"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</row>
    <row r="70" spans="42:80" x14ac:dyDescent="0.25"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</row>
    <row r="71" spans="42:80" x14ac:dyDescent="0.25"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</row>
    <row r="72" spans="42:80" x14ac:dyDescent="0.25"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42:80" x14ac:dyDescent="0.25"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42:80" x14ac:dyDescent="0.25"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</row>
    <row r="75" spans="42:80" x14ac:dyDescent="0.25"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</row>
    <row r="76" spans="42:80" x14ac:dyDescent="0.25"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</row>
    <row r="77" spans="42:80" x14ac:dyDescent="0.25"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</row>
    <row r="78" spans="42:80" x14ac:dyDescent="0.25"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</row>
    <row r="79" spans="42:80" x14ac:dyDescent="0.25"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</row>
    <row r="80" spans="42:80" x14ac:dyDescent="0.25"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</row>
    <row r="81" spans="42:80" x14ac:dyDescent="0.25"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</row>
    <row r="82" spans="42:80" x14ac:dyDescent="0.25"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</row>
    <row r="83" spans="42:80" x14ac:dyDescent="0.25"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</row>
    <row r="84" spans="42:80" x14ac:dyDescent="0.25"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</row>
    <row r="85" spans="42:80" x14ac:dyDescent="0.25"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</row>
    <row r="86" spans="42:80" x14ac:dyDescent="0.25"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</row>
    <row r="87" spans="42:80" x14ac:dyDescent="0.25"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</row>
    <row r="88" spans="42:80" x14ac:dyDescent="0.25"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</row>
    <row r="89" spans="42:80" x14ac:dyDescent="0.25"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</row>
    <row r="90" spans="42:80" x14ac:dyDescent="0.25"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</row>
    <row r="91" spans="42:80" x14ac:dyDescent="0.25"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</row>
    <row r="92" spans="42:80" x14ac:dyDescent="0.25"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</row>
    <row r="93" spans="42:80" x14ac:dyDescent="0.25"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</row>
    <row r="94" spans="42:80" x14ac:dyDescent="0.25"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</row>
    <row r="95" spans="42:80" x14ac:dyDescent="0.25"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</row>
    <row r="96" spans="42:80" x14ac:dyDescent="0.25"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</row>
    <row r="97" spans="42:80" x14ac:dyDescent="0.25"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</row>
    <row r="98" spans="42:80" x14ac:dyDescent="0.25"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</row>
    <row r="99" spans="42:80" x14ac:dyDescent="0.25"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</row>
    <row r="100" spans="42:80" x14ac:dyDescent="0.25"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</row>
    <row r="101" spans="42:80" x14ac:dyDescent="0.25"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</row>
    <row r="102" spans="42:80" x14ac:dyDescent="0.25"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Smith</dc:creator>
  <cp:lastModifiedBy>Julie Smith</cp:lastModifiedBy>
  <dcterms:created xsi:type="dcterms:W3CDTF">2021-09-02T16:05:41Z</dcterms:created>
  <dcterms:modified xsi:type="dcterms:W3CDTF">2021-09-02T16:05:41Z</dcterms:modified>
</cp:coreProperties>
</file>