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2021\Data\House Plans\A2 NOVA HOD\"/>
    </mc:Choice>
  </mc:AlternateContent>
  <bookViews>
    <workbookView xWindow="0" yWindow="0" windowWidth="32870" windowHeight="6530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L38" i="3" l="1"/>
  <c r="L37" i="3"/>
  <c r="L36" i="3"/>
  <c r="L35" i="3"/>
  <c r="L34" i="3"/>
  <c r="L33" i="3"/>
  <c r="L32" i="3"/>
  <c r="L31" i="3"/>
  <c r="L30" i="3"/>
  <c r="L29" i="3"/>
  <c r="L28" i="3"/>
  <c r="N28" i="1" s="1"/>
  <c r="L27" i="3"/>
  <c r="L26" i="3"/>
  <c r="L25" i="3"/>
  <c r="N25" i="1" s="1"/>
  <c r="L24" i="3"/>
  <c r="L23" i="3"/>
  <c r="N23" i="1" s="1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N7" i="1" s="1"/>
  <c r="L6" i="3"/>
  <c r="L5" i="3"/>
  <c r="L4" i="3"/>
  <c r="L3" i="3"/>
  <c r="B38" i="2"/>
  <c r="G38" i="2" s="1"/>
  <c r="H38" i="1" s="1"/>
  <c r="B37" i="2"/>
  <c r="P37" i="2" s="1"/>
  <c r="H37" i="2" s="1"/>
  <c r="I37" i="1" s="1"/>
  <c r="B36" i="2"/>
  <c r="P36" i="2" s="1"/>
  <c r="H36" i="2" s="1"/>
  <c r="I36" i="1" s="1"/>
  <c r="B35" i="2"/>
  <c r="P35" i="2" s="1"/>
  <c r="H35" i="2" s="1"/>
  <c r="I35" i="1" s="1"/>
  <c r="B34" i="2"/>
  <c r="E34" i="2" s="1"/>
  <c r="G34" i="1" s="1"/>
  <c r="B33" i="2"/>
  <c r="P33" i="2" s="1"/>
  <c r="H33" i="2" s="1"/>
  <c r="I33" i="1" s="1"/>
  <c r="B32" i="2"/>
  <c r="P32" i="2" s="1"/>
  <c r="H32" i="2" s="1"/>
  <c r="I32" i="1" s="1"/>
  <c r="B31" i="2"/>
  <c r="E31" i="2" s="1"/>
  <c r="G31" i="1" s="1"/>
  <c r="B30" i="2"/>
  <c r="G30" i="2" s="1"/>
  <c r="H30" i="1" s="1"/>
  <c r="B29" i="2"/>
  <c r="P29" i="2" s="1"/>
  <c r="H29" i="2" s="1"/>
  <c r="I29" i="1" s="1"/>
  <c r="B28" i="2"/>
  <c r="P28" i="2" s="1"/>
  <c r="H28" i="2" s="1"/>
  <c r="I28" i="1" s="1"/>
  <c r="B27" i="2"/>
  <c r="P27" i="2" s="1"/>
  <c r="H27" i="2" s="1"/>
  <c r="I27" i="1" s="1"/>
  <c r="B26" i="2"/>
  <c r="E26" i="2" s="1"/>
  <c r="G26" i="1" s="1"/>
  <c r="B25" i="2"/>
  <c r="P25" i="2" s="1"/>
  <c r="H25" i="2" s="1"/>
  <c r="I25" i="1" s="1"/>
  <c r="B24" i="2"/>
  <c r="P24" i="2" s="1"/>
  <c r="H24" i="2" s="1"/>
  <c r="I24" i="1" s="1"/>
  <c r="P23" i="2"/>
  <c r="H23" i="2" s="1"/>
  <c r="I23" i="1" s="1"/>
  <c r="B23" i="2"/>
  <c r="E23" i="2" s="1"/>
  <c r="G23" i="1" s="1"/>
  <c r="B22" i="2"/>
  <c r="G22" i="2" s="1"/>
  <c r="H22" i="1" s="1"/>
  <c r="B21" i="2"/>
  <c r="P21" i="2" s="1"/>
  <c r="H21" i="2" s="1"/>
  <c r="I21" i="1" s="1"/>
  <c r="B20" i="2"/>
  <c r="P20" i="2" s="1"/>
  <c r="H20" i="2" s="1"/>
  <c r="I20" i="1" s="1"/>
  <c r="B19" i="2"/>
  <c r="P19" i="2" s="1"/>
  <c r="H19" i="2" s="1"/>
  <c r="I19" i="1" s="1"/>
  <c r="P18" i="2"/>
  <c r="H18" i="2" s="1"/>
  <c r="I18" i="1" s="1"/>
  <c r="B18" i="2"/>
  <c r="E18" i="2" s="1"/>
  <c r="G18" i="1" s="1"/>
  <c r="B17" i="2"/>
  <c r="P17" i="2" s="1"/>
  <c r="H17" i="2" s="1"/>
  <c r="I17" i="1" s="1"/>
  <c r="B16" i="2"/>
  <c r="P16" i="2" s="1"/>
  <c r="H16" i="2" s="1"/>
  <c r="I16" i="1" s="1"/>
  <c r="B15" i="2"/>
  <c r="E15" i="2" s="1"/>
  <c r="G15" i="1" s="1"/>
  <c r="B14" i="2"/>
  <c r="G14" i="2" s="1"/>
  <c r="H14" i="1" s="1"/>
  <c r="B13" i="2"/>
  <c r="P13" i="2" s="1"/>
  <c r="H13" i="2" s="1"/>
  <c r="I13" i="1" s="1"/>
  <c r="B12" i="2"/>
  <c r="P12" i="2" s="1"/>
  <c r="H12" i="2" s="1"/>
  <c r="I12" i="1" s="1"/>
  <c r="B11" i="2"/>
  <c r="P11" i="2" s="1"/>
  <c r="H11" i="2" s="1"/>
  <c r="I11" i="1" s="1"/>
  <c r="B10" i="2"/>
  <c r="E10" i="2" s="1"/>
  <c r="G10" i="1" s="1"/>
  <c r="M9" i="2"/>
  <c r="B9" i="2"/>
  <c r="P9" i="2" s="1"/>
  <c r="H9" i="2" s="1"/>
  <c r="I9" i="1" s="1"/>
  <c r="E8" i="2"/>
  <c r="G8" i="1" s="1"/>
  <c r="B8" i="2"/>
  <c r="P8" i="2" s="1"/>
  <c r="H8" i="2" s="1"/>
  <c r="I8" i="1" s="1"/>
  <c r="B7" i="2"/>
  <c r="E7" i="2" s="1"/>
  <c r="G7" i="1" s="1"/>
  <c r="B6" i="2"/>
  <c r="G6" i="2" s="1"/>
  <c r="H6" i="1" s="1"/>
  <c r="B5" i="2"/>
  <c r="P5" i="2" s="1"/>
  <c r="H5" i="2" s="1"/>
  <c r="I5" i="1" s="1"/>
  <c r="B4" i="2"/>
  <c r="P4" i="2" s="1"/>
  <c r="H4" i="2" s="1"/>
  <c r="I4" i="1" s="1"/>
  <c r="B3" i="2"/>
  <c r="P3" i="2" s="1"/>
  <c r="H3" i="2" s="1"/>
  <c r="I3" i="1" s="1"/>
  <c r="N38" i="1"/>
  <c r="M38" i="1"/>
  <c r="L38" i="1"/>
  <c r="K38" i="1"/>
  <c r="J38" i="1"/>
  <c r="E38" i="1"/>
  <c r="D38" i="1"/>
  <c r="N37" i="1"/>
  <c r="M37" i="1"/>
  <c r="L37" i="1"/>
  <c r="K37" i="1"/>
  <c r="J37" i="1"/>
  <c r="F37" i="1"/>
  <c r="E37" i="1"/>
  <c r="D37" i="1"/>
  <c r="N36" i="1"/>
  <c r="M36" i="1"/>
  <c r="L36" i="1"/>
  <c r="K36" i="1"/>
  <c r="J36" i="1"/>
  <c r="E36" i="1"/>
  <c r="D36" i="1"/>
  <c r="N35" i="1"/>
  <c r="M35" i="1"/>
  <c r="L35" i="1"/>
  <c r="K35" i="1"/>
  <c r="J35" i="1"/>
  <c r="F35" i="1"/>
  <c r="E35" i="1"/>
  <c r="D35" i="1"/>
  <c r="N34" i="1"/>
  <c r="M34" i="1"/>
  <c r="L34" i="1"/>
  <c r="K34" i="1"/>
  <c r="J34" i="1"/>
  <c r="F34" i="1"/>
  <c r="E34" i="1"/>
  <c r="D34" i="1"/>
  <c r="N33" i="1"/>
  <c r="M33" i="1"/>
  <c r="L33" i="1"/>
  <c r="K33" i="1"/>
  <c r="J33" i="1"/>
  <c r="E33" i="1"/>
  <c r="D33" i="1"/>
  <c r="N32" i="1"/>
  <c r="M32" i="1"/>
  <c r="L32" i="1"/>
  <c r="K32" i="1"/>
  <c r="J32" i="1"/>
  <c r="F32" i="1"/>
  <c r="E32" i="1"/>
  <c r="D32" i="1"/>
  <c r="N31" i="1"/>
  <c r="M31" i="1"/>
  <c r="L31" i="1"/>
  <c r="K31" i="1"/>
  <c r="J31" i="1"/>
  <c r="F31" i="1"/>
  <c r="E31" i="1"/>
  <c r="D31" i="1"/>
  <c r="N30" i="1"/>
  <c r="M30" i="1"/>
  <c r="L30" i="1"/>
  <c r="K30" i="1"/>
  <c r="J30" i="1"/>
  <c r="F30" i="1"/>
  <c r="E30" i="1"/>
  <c r="D30" i="1"/>
  <c r="N29" i="1"/>
  <c r="M29" i="1"/>
  <c r="L29" i="1"/>
  <c r="K29" i="1"/>
  <c r="J29" i="1"/>
  <c r="E29" i="1"/>
  <c r="D29" i="1"/>
  <c r="M28" i="1"/>
  <c r="L28" i="1"/>
  <c r="K28" i="1"/>
  <c r="J28" i="1"/>
  <c r="F28" i="1"/>
  <c r="E28" i="1"/>
  <c r="D28" i="1"/>
  <c r="N27" i="1"/>
  <c r="M27" i="1"/>
  <c r="L27" i="1"/>
  <c r="K27" i="1"/>
  <c r="J27" i="1"/>
  <c r="F27" i="1"/>
  <c r="E27" i="1"/>
  <c r="D27" i="1"/>
  <c r="N26" i="1"/>
  <c r="M26" i="1"/>
  <c r="L26" i="1"/>
  <c r="K26" i="1"/>
  <c r="J26" i="1"/>
  <c r="F26" i="1"/>
  <c r="E26" i="1"/>
  <c r="D26" i="1"/>
  <c r="M25" i="1"/>
  <c r="L25" i="1"/>
  <c r="K25" i="1"/>
  <c r="J25" i="1"/>
  <c r="E25" i="1"/>
  <c r="D25" i="1"/>
  <c r="N24" i="1"/>
  <c r="M24" i="1"/>
  <c r="L24" i="1"/>
  <c r="K24" i="1"/>
  <c r="J24" i="1"/>
  <c r="E24" i="1"/>
  <c r="D24" i="1"/>
  <c r="M23" i="1"/>
  <c r="L23" i="1"/>
  <c r="K23" i="1"/>
  <c r="J23" i="1"/>
  <c r="E23" i="1"/>
  <c r="D23" i="1"/>
  <c r="N22" i="1"/>
  <c r="M22" i="1"/>
  <c r="L22" i="1"/>
  <c r="K22" i="1"/>
  <c r="J22" i="1"/>
  <c r="F22" i="1"/>
  <c r="E22" i="1"/>
  <c r="D22" i="1"/>
  <c r="N21" i="1"/>
  <c r="M21" i="1"/>
  <c r="L21" i="1"/>
  <c r="K21" i="1"/>
  <c r="J21" i="1"/>
  <c r="F21" i="1"/>
  <c r="E21" i="1"/>
  <c r="D21" i="1"/>
  <c r="N20" i="1"/>
  <c r="M20" i="1"/>
  <c r="L20" i="1"/>
  <c r="K20" i="1"/>
  <c r="J20" i="1"/>
  <c r="E20" i="1"/>
  <c r="D20" i="1"/>
  <c r="N19" i="1"/>
  <c r="M19" i="1"/>
  <c r="L19" i="1"/>
  <c r="K19" i="1"/>
  <c r="J19" i="1"/>
  <c r="F19" i="1"/>
  <c r="E19" i="1"/>
  <c r="D19" i="1"/>
  <c r="N18" i="1"/>
  <c r="M18" i="1"/>
  <c r="L18" i="1"/>
  <c r="K18" i="1"/>
  <c r="J18" i="1"/>
  <c r="F18" i="1"/>
  <c r="E18" i="1"/>
  <c r="D18" i="1"/>
  <c r="N17" i="1"/>
  <c r="M17" i="1"/>
  <c r="L17" i="1"/>
  <c r="K17" i="1"/>
  <c r="J17" i="1"/>
  <c r="E17" i="1"/>
  <c r="D17" i="1"/>
  <c r="N16" i="1"/>
  <c r="M16" i="1"/>
  <c r="L16" i="1"/>
  <c r="K16" i="1"/>
  <c r="J16" i="1"/>
  <c r="E16" i="1"/>
  <c r="D16" i="1"/>
  <c r="N15" i="1"/>
  <c r="M15" i="1"/>
  <c r="L15" i="1"/>
  <c r="K15" i="1"/>
  <c r="J15" i="1"/>
  <c r="E15" i="1"/>
  <c r="D15" i="1"/>
  <c r="N14" i="1"/>
  <c r="M14" i="1"/>
  <c r="L14" i="1"/>
  <c r="K14" i="1"/>
  <c r="J14" i="1"/>
  <c r="F14" i="1"/>
  <c r="E14" i="1"/>
  <c r="D14" i="1"/>
  <c r="N13" i="1"/>
  <c r="M13" i="1"/>
  <c r="L13" i="1"/>
  <c r="K13" i="1"/>
  <c r="J13" i="1"/>
  <c r="F13" i="1"/>
  <c r="E13" i="1"/>
  <c r="D13" i="1"/>
  <c r="N12" i="1"/>
  <c r="M12" i="1"/>
  <c r="L12" i="1"/>
  <c r="K12" i="1"/>
  <c r="J12" i="1"/>
  <c r="E12" i="1"/>
  <c r="D12" i="1"/>
  <c r="N11" i="1"/>
  <c r="M11" i="1"/>
  <c r="L11" i="1"/>
  <c r="K11" i="1"/>
  <c r="J11" i="1"/>
  <c r="F11" i="1"/>
  <c r="E11" i="1"/>
  <c r="D11" i="1"/>
  <c r="N10" i="1"/>
  <c r="M10" i="1"/>
  <c r="L10" i="1"/>
  <c r="K10" i="1"/>
  <c r="J10" i="1"/>
  <c r="F10" i="1"/>
  <c r="E10" i="1"/>
  <c r="D10" i="1"/>
  <c r="N9" i="1"/>
  <c r="M9" i="1"/>
  <c r="L9" i="1"/>
  <c r="K9" i="1"/>
  <c r="J9" i="1"/>
  <c r="F9" i="1"/>
  <c r="E9" i="1"/>
  <c r="D9" i="1"/>
  <c r="N8" i="1"/>
  <c r="M8" i="1"/>
  <c r="L8" i="1"/>
  <c r="K8" i="1"/>
  <c r="J8" i="1"/>
  <c r="F8" i="1"/>
  <c r="E8" i="1"/>
  <c r="D8" i="1"/>
  <c r="M7" i="1"/>
  <c r="L7" i="1"/>
  <c r="K7" i="1"/>
  <c r="J7" i="1"/>
  <c r="F7" i="1"/>
  <c r="E7" i="1"/>
  <c r="D7" i="1"/>
  <c r="N6" i="1"/>
  <c r="M6" i="1"/>
  <c r="L6" i="1"/>
  <c r="K6" i="1"/>
  <c r="J6" i="1"/>
  <c r="E6" i="1"/>
  <c r="D6" i="1"/>
  <c r="N5" i="1"/>
  <c r="M5" i="1"/>
  <c r="L5" i="1"/>
  <c r="K5" i="1"/>
  <c r="J5" i="1"/>
  <c r="F5" i="1"/>
  <c r="E5" i="1"/>
  <c r="D5" i="1"/>
  <c r="N4" i="1"/>
  <c r="M4" i="1"/>
  <c r="L4" i="1"/>
  <c r="K4" i="1"/>
  <c r="J4" i="1"/>
  <c r="F4" i="1"/>
  <c r="E4" i="1"/>
  <c r="D4" i="1"/>
  <c r="N3" i="1"/>
  <c r="M3" i="1"/>
  <c r="L3" i="1"/>
  <c r="K3" i="1"/>
  <c r="J3" i="1"/>
  <c r="F3" i="1"/>
  <c r="E3" i="1"/>
  <c r="D3" i="1"/>
  <c r="M22" i="2" l="1"/>
  <c r="M31" i="2"/>
  <c r="P22" i="2"/>
  <c r="H22" i="2" s="1"/>
  <c r="I22" i="1" s="1"/>
  <c r="F15" i="1"/>
  <c r="G23" i="2"/>
  <c r="H23" i="1" s="1"/>
  <c r="F23" i="1"/>
  <c r="F25" i="1"/>
  <c r="F29" i="1"/>
  <c r="F33" i="1"/>
  <c r="M23" i="2"/>
  <c r="M6" i="2"/>
  <c r="G15" i="2"/>
  <c r="H15" i="1" s="1"/>
  <c r="M25" i="2"/>
  <c r="P38" i="2"/>
  <c r="H38" i="2" s="1"/>
  <c r="I38" i="1" s="1"/>
  <c r="G7" i="2"/>
  <c r="H7" i="1" s="1"/>
  <c r="F6" i="1"/>
  <c r="M7" i="2"/>
  <c r="G18" i="2"/>
  <c r="H18" i="1" s="1"/>
  <c r="P26" i="2"/>
  <c r="H26" i="2" s="1"/>
  <c r="I26" i="1" s="1"/>
  <c r="P6" i="2"/>
  <c r="H6" i="2" s="1"/>
  <c r="I6" i="1" s="1"/>
  <c r="F12" i="1"/>
  <c r="P7" i="2"/>
  <c r="H7" i="2" s="1"/>
  <c r="I7" i="1" s="1"/>
  <c r="F16" i="1"/>
  <c r="F20" i="1"/>
  <c r="F36" i="1"/>
  <c r="F38" i="1"/>
  <c r="G9" i="2"/>
  <c r="H9" i="1" s="1"/>
  <c r="E16" i="2"/>
  <c r="G16" i="1" s="1"/>
  <c r="G31" i="2"/>
  <c r="H31" i="1" s="1"/>
  <c r="M38" i="2"/>
  <c r="G17" i="2"/>
  <c r="H17" i="1" s="1"/>
  <c r="E24" i="2"/>
  <c r="G24" i="1" s="1"/>
  <c r="P31" i="2"/>
  <c r="H31" i="2" s="1"/>
  <c r="I31" i="1" s="1"/>
  <c r="G10" i="2"/>
  <c r="H10" i="1" s="1"/>
  <c r="M17" i="2"/>
  <c r="P10" i="2"/>
  <c r="H10" i="2" s="1"/>
  <c r="I10" i="1" s="1"/>
  <c r="G25" i="2"/>
  <c r="H25" i="1" s="1"/>
  <c r="E32" i="2"/>
  <c r="G32" i="1" s="1"/>
  <c r="G33" i="2"/>
  <c r="H33" i="1" s="1"/>
  <c r="F24" i="1"/>
  <c r="G26" i="2"/>
  <c r="H26" i="1" s="1"/>
  <c r="M33" i="2"/>
  <c r="M14" i="2"/>
  <c r="G34" i="2"/>
  <c r="H34" i="1" s="1"/>
  <c r="P14" i="2"/>
  <c r="H14" i="2" s="1"/>
  <c r="I14" i="1" s="1"/>
  <c r="P34" i="2"/>
  <c r="H34" i="2" s="1"/>
  <c r="I34" i="1" s="1"/>
  <c r="F17" i="1"/>
  <c r="M15" i="2"/>
  <c r="M30" i="2"/>
  <c r="M36" i="2"/>
  <c r="P15" i="2"/>
  <c r="H15" i="2" s="1"/>
  <c r="I15" i="1" s="1"/>
  <c r="P30" i="2"/>
  <c r="H30" i="2" s="1"/>
  <c r="I30" i="1" s="1"/>
  <c r="E5" i="2"/>
  <c r="G5" i="1" s="1"/>
  <c r="E13" i="2"/>
  <c r="G13" i="1" s="1"/>
  <c r="E21" i="2"/>
  <c r="G21" i="1" s="1"/>
  <c r="E29" i="2"/>
  <c r="G29" i="1" s="1"/>
  <c r="E37" i="2"/>
  <c r="G37" i="1" s="1"/>
  <c r="G5" i="2"/>
  <c r="H5" i="1" s="1"/>
  <c r="M10" i="2"/>
  <c r="G13" i="2"/>
  <c r="H13" i="1" s="1"/>
  <c r="M18" i="2"/>
  <c r="G21" i="2"/>
  <c r="H21" i="1" s="1"/>
  <c r="M26" i="2"/>
  <c r="G29" i="2"/>
  <c r="H29" i="1" s="1"/>
  <c r="M34" i="2"/>
  <c r="G37" i="2"/>
  <c r="H37" i="1" s="1"/>
  <c r="M5" i="2"/>
  <c r="G8" i="2"/>
  <c r="H8" i="1" s="1"/>
  <c r="M13" i="2"/>
  <c r="G16" i="2"/>
  <c r="H16" i="1" s="1"/>
  <c r="M21" i="2"/>
  <c r="G24" i="2"/>
  <c r="H24" i="1" s="1"/>
  <c r="M29" i="2"/>
  <c r="G32" i="2"/>
  <c r="H32" i="1" s="1"/>
  <c r="M37" i="2"/>
  <c r="E3" i="2"/>
  <c r="G3" i="1" s="1"/>
  <c r="E11" i="2"/>
  <c r="G11" i="1" s="1"/>
  <c r="E19" i="2"/>
  <c r="G19" i="1" s="1"/>
  <c r="E27" i="2"/>
  <c r="G27" i="1" s="1"/>
  <c r="E35" i="2"/>
  <c r="G35" i="1" s="1"/>
  <c r="G3" i="2"/>
  <c r="H3" i="1" s="1"/>
  <c r="M8" i="2"/>
  <c r="G11" i="2"/>
  <c r="H11" i="1" s="1"/>
  <c r="M16" i="2"/>
  <c r="G19" i="2"/>
  <c r="H19" i="1" s="1"/>
  <c r="M24" i="2"/>
  <c r="G27" i="2"/>
  <c r="H27" i="1" s="1"/>
  <c r="M32" i="2"/>
  <c r="G35" i="2"/>
  <c r="H35" i="1" s="1"/>
  <c r="E6" i="2"/>
  <c r="G6" i="1" s="1"/>
  <c r="E14" i="2"/>
  <c r="G14" i="1" s="1"/>
  <c r="E22" i="2"/>
  <c r="G22" i="1" s="1"/>
  <c r="E30" i="2"/>
  <c r="G30" i="1" s="1"/>
  <c r="E38" i="2"/>
  <c r="G38" i="1" s="1"/>
  <c r="M3" i="2"/>
  <c r="M11" i="2"/>
  <c r="M19" i="2"/>
  <c r="M27" i="2"/>
  <c r="M35" i="2"/>
  <c r="E9" i="2"/>
  <c r="G9" i="1" s="1"/>
  <c r="E17" i="2"/>
  <c r="G17" i="1" s="1"/>
  <c r="E25" i="2"/>
  <c r="G25" i="1" s="1"/>
  <c r="E33" i="2"/>
  <c r="G33" i="1" s="1"/>
  <c r="E4" i="2"/>
  <c r="G4" i="1" s="1"/>
  <c r="E12" i="2"/>
  <c r="G12" i="1" s="1"/>
  <c r="E20" i="2"/>
  <c r="G20" i="1" s="1"/>
  <c r="E28" i="2"/>
  <c r="G28" i="1" s="1"/>
  <c r="E36" i="2"/>
  <c r="G36" i="1" s="1"/>
  <c r="G4" i="2"/>
  <c r="H4" i="1" s="1"/>
  <c r="G12" i="2"/>
  <c r="H12" i="1" s="1"/>
  <c r="G20" i="2"/>
  <c r="H20" i="1" s="1"/>
  <c r="G28" i="2"/>
  <c r="H28" i="1" s="1"/>
  <c r="G36" i="2"/>
  <c r="H36" i="1" s="1"/>
  <c r="M4" i="2"/>
  <c r="M12" i="2"/>
  <c r="M20" i="2"/>
  <c r="M28" i="2"/>
</calcChain>
</file>

<file path=xl/sharedStrings.xml><?xml version="1.0" encoding="utf-8"?>
<sst xmlns="http://schemas.openxmlformats.org/spreadsheetml/2006/main" count="97" uniqueCount="84">
  <si>
    <t>DISTRICT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</si>
  <si>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</si>
  <si>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</si>
  <si>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</si>
  <si>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</si>
  <si>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</si>
  <si>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</si>
  <si>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</si>
  <si>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</si>
  <si>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</si>
  <si>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Minority</t>
  </si>
  <si>
    <t>Percent</t>
  </si>
  <si>
    <t>Voting Age</t>
  </si>
  <si>
    <t>Racial Demographics as a percent of VAP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</si>
  <si>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</si>
  <si>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</si>
  <si>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</si>
  <si>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</si>
  <si>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</si>
  <si>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</si>
  <si>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</si>
  <si>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</si>
  <si>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Asian</t>
  </si>
  <si>
    <t>Non Hisp Other</t>
  </si>
  <si>
    <t>One Race</t>
  </si>
  <si>
    <t>Non White</t>
  </si>
  <si>
    <t>Haw-Pac</t>
  </si>
  <si>
    <t>Multi-Race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</si>
  <si>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</si>
  <si>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</si>
  <si>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</si>
  <si>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</si>
  <si>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</si>
  <si>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</si>
  <si>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</si>
  <si>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</si>
  <si>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</si>
  <si>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</si>
  <si>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</si>
  <si>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</si>
  <si>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Multi-Race</t>
  </si>
  <si>
    <t>VA one Race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</si>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</sst>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6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5" fillId="0" borderId="0" applyFont="0" applyFill="0" applyBorder="0" applyAlignment="0" applyProtection="0"/>
  </cellStyleXfs>
  <cellXfs count="87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3" borderId="1" xfId="0" applyFont="1" applyFill="1" applyBorder="1"/>
    <xf numFmtId="3" fontId="7" fillId="14" borderId="0" xfId="0" applyNumberFormat="1" applyFont="1" applyFill="1"/>
    <xf numFmtId="3" fontId="7" fillId="0" borderId="0" xfId="0" applyNumberFormat="1" applyFont="1"/>
    <xf numFmtId="0" fontId="6" fillId="13" borderId="0" xfId="0" applyFont="1" applyFill="1"/>
    <xf numFmtId="164" fontId="7" fillId="14" borderId="0" xfId="0" applyNumberFormat="1" applyFont="1" applyFill="1"/>
    <xf numFmtId="164" fontId="7" fillId="0" borderId="0" xfId="0" applyNumberFormat="1" applyFont="1"/>
    <xf numFmtId="3" fontId="7" fillId="14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2" borderId="0" xfId="1" applyFont="1" applyFill="1" applyAlignment="1">
      <alignment horizontal="center"/>
    </xf>
    <xf numFmtId="10" fontId="7" fillId="15" borderId="0" xfId="1" applyNumberFormat="1" applyFont="1" applyFill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15" borderId="0" xfId="0" applyNumberFormat="1" applyFont="1" applyFill="1" applyAlignment="1">
      <alignment horizontal="center"/>
    </xf>
    <xf numFmtId="0" fontId="8" fillId="3" borderId="0" xfId="2" applyFont="1" applyFill="1" applyAlignment="1">
      <alignment horizontal="center"/>
    </xf>
    <xf numFmtId="10" fontId="7" fillId="15" borderId="0" xfId="2" applyNumberFormat="1" applyFont="1" applyFill="1" applyAlignment="1">
      <alignment horizontal="center"/>
    </xf>
    <xf numFmtId="0" fontId="8" fillId="4" borderId="0" xfId="3" applyFont="1" applyFill="1" applyAlignment="1">
      <alignment horizontal="center"/>
    </xf>
    <xf numFmtId="10" fontId="7" fillId="15" borderId="0" xfId="3" applyNumberFormat="1" applyFont="1" applyFill="1" applyAlignment="1">
      <alignment horizontal="center"/>
    </xf>
    <xf numFmtId="0" fontId="8" fillId="5" borderId="0" xfId="4" applyFont="1" applyFill="1" applyAlignment="1">
      <alignment horizontal="center"/>
    </xf>
    <xf numFmtId="10" fontId="7" fillId="15" borderId="0" xfId="4" applyNumberFormat="1" applyFont="1" applyFill="1" applyAlignment="1">
      <alignment horizontal="center"/>
    </xf>
    <xf numFmtId="0" fontId="9" fillId="16" borderId="0" xfId="5" applyFont="1" applyFill="1" applyAlignment="1">
      <alignment horizontal="center"/>
    </xf>
    <xf numFmtId="0" fontId="8" fillId="17" borderId="0" xfId="5" applyFont="1" applyFill="1" applyAlignment="1">
      <alignment horizontal="center"/>
    </xf>
    <xf numFmtId="10" fontId="7" fillId="17" borderId="0" xfId="5" applyNumberFormat="1" applyFont="1" applyFill="1" applyAlignment="1">
      <alignment horizontal="center"/>
    </xf>
    <xf numFmtId="10" fontId="7" fillId="17" borderId="0" xfId="0" applyNumberFormat="1" applyFont="1" applyFill="1" applyAlignment="1">
      <alignment horizontal="center"/>
    </xf>
    <xf numFmtId="0" fontId="8" fillId="7" borderId="0" xfId="6" applyFont="1" applyFill="1" applyAlignment="1">
      <alignment horizontal="center"/>
    </xf>
    <xf numFmtId="10" fontId="7" fillId="9" borderId="0" xfId="6" applyNumberFormat="1" applyFont="1" applyFill="1" applyAlignment="1">
      <alignment horizontal="center"/>
    </xf>
    <xf numFmtId="10" fontId="7" fillId="9" borderId="0" xfId="0" applyNumberFormat="1" applyFont="1" applyFill="1" applyAlignment="1">
      <alignment horizontal="center"/>
    </xf>
    <xf numFmtId="0" fontId="8" fillId="8" borderId="0" xfId="7" applyFont="1" applyFill="1" applyAlignment="1">
      <alignment horizontal="center"/>
    </xf>
    <xf numFmtId="10" fontId="7" fillId="9" borderId="0" xfId="7" applyNumberFormat="1" applyFont="1" applyFill="1" applyAlignment="1">
      <alignment horizontal="center"/>
    </xf>
    <xf numFmtId="0" fontId="8" fillId="19" borderId="0" xfId="8" applyFont="1" applyFill="1" applyAlignment="1">
      <alignment horizontal="center"/>
    </xf>
    <xf numFmtId="10" fontId="7" fillId="9" borderId="0" xfId="8" applyNumberFormat="1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10" fillId="0" borderId="0" xfId="0" applyFont="1"/>
    <xf numFmtId="0" fontId="0" fillId="20" borderId="0" xfId="0" applyFont="1" applyFill="1"/>
    <xf numFmtId="0" fontId="0" fillId="0" borderId="0" xfId="0" applyFont="1"/>
    <xf numFmtId="0" fontId="9" fillId="21" borderId="0" xfId="0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0" fontId="11" fillId="22" borderId="0" xfId="0" applyFont="1" applyFill="1" applyAlignment="1">
      <alignment horizontal="center"/>
    </xf>
    <xf numFmtId="3" fontId="7" fillId="20" borderId="0" xfId="0" applyNumberFormat="1" applyFont="1" applyFill="1"/>
    <xf numFmtId="0" fontId="9" fillId="20" borderId="0" xfId="0" applyFont="1" applyFill="1" applyAlignment="1">
      <alignment horizontal="center"/>
    </xf>
    <xf numFmtId="0" fontId="11" fillId="23" borderId="0" xfId="0" applyFont="1" applyFill="1" applyAlignment="1">
      <alignment horizontal="center"/>
    </xf>
    <xf numFmtId="165" fontId="7" fillId="20" borderId="0" xfId="0" applyNumberFormat="1" applyFont="1" applyFill="1"/>
    <xf numFmtId="165" fontId="7" fillId="0" borderId="0" xfId="0" applyNumberFormat="1" applyFont="1"/>
    <xf numFmtId="0" fontId="9" fillId="24" borderId="0" xfId="0" applyFont="1" applyFill="1" applyAlignment="1">
      <alignment horizontal="center"/>
    </xf>
    <xf numFmtId="0" fontId="11" fillId="25" borderId="0" xfId="0" applyFont="1" applyFill="1" applyAlignment="1">
      <alignment horizontal="center"/>
    </xf>
    <xf numFmtId="165" fontId="7" fillId="24" borderId="0" xfId="0" applyNumberFormat="1" applyFont="1" applyFill="1"/>
    <xf numFmtId="10" fontId="9" fillId="26" borderId="0" xfId="0" applyNumberFormat="1" applyFont="1" applyFill="1" applyAlignment="1">
      <alignment horizontal="center"/>
    </xf>
    <xf numFmtId="10" fontId="9" fillId="27" borderId="0" xfId="0" applyNumberFormat="1" applyFont="1" applyFill="1" applyAlignment="1">
      <alignment horizontal="center"/>
    </xf>
    <xf numFmtId="10" fontId="7" fillId="26" borderId="0" xfId="0" applyNumberFormat="1" applyFont="1" applyFill="1"/>
    <xf numFmtId="10" fontId="7" fillId="0" borderId="0" xfId="0" applyNumberFormat="1" applyFont="1"/>
    <xf numFmtId="0" fontId="9" fillId="28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3" fontId="7" fillId="28" borderId="0" xfId="0" applyNumberFormat="1" applyFont="1" applyFill="1"/>
    <xf numFmtId="3" fontId="0" fillId="28" borderId="0" xfId="0" applyNumberFormat="1" applyFont="1" applyFill="1"/>
    <xf numFmtId="0" fontId="9" fillId="16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3" fontId="7" fillId="16" borderId="0" xfId="0" applyNumberFormat="1" applyFont="1" applyFill="1"/>
    <xf numFmtId="0" fontId="8" fillId="10" borderId="0" xfId="0" applyFont="1" applyFill="1" applyAlignment="1">
      <alignment horizontal="center"/>
    </xf>
    <xf numFmtId="0" fontId="7" fillId="21" borderId="0" xfId="0" applyFont="1" applyFill="1"/>
    <xf numFmtId="0" fontId="13" fillId="19" borderId="0" xfId="0" applyFont="1" applyFill="1" applyAlignment="1">
      <alignment horizontal="center"/>
    </xf>
    <xf numFmtId="3" fontId="0" fillId="20" borderId="0" xfId="0" applyNumberFormat="1" applyFont="1" applyFill="1"/>
    <xf numFmtId="0" fontId="9" fillId="11" borderId="0" xfId="0" applyFont="1" applyFill="1" applyAlignment="1">
      <alignment horizontal="center"/>
    </xf>
    <xf numFmtId="0" fontId="14" fillId="15" borderId="0" xfId="0" applyFont="1" applyFill="1"/>
    <xf numFmtId="0" fontId="8" fillId="30" borderId="0" xfId="0" applyFont="1" applyFill="1" applyAlignment="1">
      <alignment horizontal="center"/>
    </xf>
    <xf numFmtId="3" fontId="7" fillId="0" borderId="0" xfId="9" applyNumberFormat="1" applyFont="1"/>
    <xf numFmtId="0" fontId="8" fillId="31" borderId="0" xfId="0" applyFont="1" applyFill="1" applyAlignment="1">
      <alignment horizontal="center"/>
    </xf>
    <xf numFmtId="0" fontId="8" fillId="32" borderId="0" xfId="0" applyFont="1" applyFill="1" applyAlignment="1">
      <alignment horizontal="center"/>
    </xf>
    <xf numFmtId="0" fontId="14" fillId="12" borderId="0" xfId="0" applyFont="1" applyFill="1"/>
    <xf numFmtId="0" fontId="14" fillId="12" borderId="0" xfId="0" applyFont="1" applyFill="1" applyAlignment="1">
      <alignment horizontal="left"/>
    </xf>
    <xf numFmtId="0" fontId="8" fillId="19" borderId="0" xfId="0" applyFont="1" applyFill="1" applyAlignment="1">
      <alignment horizontal="center"/>
    </xf>
    <xf numFmtId="0" fontId="8" fillId="26" borderId="0" xfId="0" applyFont="1" applyFill="1" applyAlignment="1">
      <alignment horizontal="center"/>
    </xf>
    <xf numFmtId="0" fontId="8" fillId="33" borderId="0" xfId="0" applyFont="1" applyFill="1" applyAlignment="1">
      <alignment horizontal="center"/>
    </xf>
    <xf numFmtId="0" fontId="8" fillId="34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35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8" borderId="0" xfId="0" applyFont="1" applyFill="1" applyAlignment="1">
      <alignment horizontal="center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12" fillId="29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48576"/>
  <sheetViews>
    <sheetView showRowColHeaders="0" tabSelected="1" zoomScale="120" workbookViewId="0">
      <pane xSplit="1" ySplit="2" topLeftCell="B32" activePane="bottomRight" state="frozen"/>
      <selection pane="topRight"/>
      <selection pane="bottomLeft"/>
      <selection pane="bottomRight" activeCell="M44" sqref="M44"/>
    </sheetView>
  </sheetViews>
  <sheetFormatPr defaultColWidth="9.26953125" defaultRowHeight="12.5" x14ac:dyDescent="0.25"/>
  <cols>
    <col min="1" max="1" width="12.81640625" customWidth="1"/>
    <col min="2" max="2" width="12" style="39" customWidth="1"/>
    <col min="3" max="3" width="11" style="39" customWidth="1"/>
    <col min="4" max="4" width="9.81640625" style="39" customWidth="1"/>
    <col min="5" max="5" width="11" style="39" customWidth="1"/>
    <col min="6" max="10" width="13.7265625" style="39" customWidth="1"/>
    <col min="11" max="11" width="14.7265625" style="39" customWidth="1"/>
    <col min="12" max="12" width="10.7265625" style="39" customWidth="1"/>
    <col min="13" max="13" width="11.26953125" style="39" customWidth="1"/>
    <col min="14" max="14" width="10.81640625" style="39" customWidth="1"/>
    <col min="15" max="120" width="9.1796875" style="39" bestFit="1"/>
    <col min="121" max="16384" width="9.26953125" style="39"/>
  </cols>
  <sheetData>
    <row r="1" spans="1:104" s="38" customFormat="1" ht="18.75" customHeight="1" x14ac:dyDescent="0.35">
      <c r="A1" s="1"/>
      <c r="B1" s="81" t="s">
        <v>1</v>
      </c>
      <c r="C1" s="81"/>
      <c r="D1" s="81"/>
      <c r="E1" s="81"/>
      <c r="F1" s="82" t="s">
        <v>6</v>
      </c>
      <c r="G1" s="82"/>
      <c r="H1" s="82"/>
      <c r="I1" s="82"/>
      <c r="J1" s="25" t="s">
        <v>11</v>
      </c>
      <c r="K1" s="83" t="s">
        <v>13</v>
      </c>
      <c r="L1" s="83"/>
      <c r="M1" s="83"/>
      <c r="N1" s="83"/>
    </row>
    <row r="2" spans="1:104" ht="15.75" customHeight="1" x14ac:dyDescent="0.35">
      <c r="A2" s="2" t="s">
        <v>0</v>
      </c>
      <c r="B2" s="4" t="s">
        <v>2</v>
      </c>
      <c r="C2" s="7" t="s">
        <v>3</v>
      </c>
      <c r="D2" s="10" t="s">
        <v>4</v>
      </c>
      <c r="E2" s="7" t="s">
        <v>5</v>
      </c>
      <c r="F2" s="15" t="s">
        <v>7</v>
      </c>
      <c r="G2" s="19" t="s">
        <v>8</v>
      </c>
      <c r="H2" s="21" t="s">
        <v>9</v>
      </c>
      <c r="I2" s="23" t="s">
        <v>10</v>
      </c>
      <c r="J2" s="26" t="s">
        <v>12</v>
      </c>
      <c r="K2" s="29" t="s">
        <v>7</v>
      </c>
      <c r="L2" s="32" t="s">
        <v>8</v>
      </c>
      <c r="M2" s="34" t="s">
        <v>9</v>
      </c>
      <c r="N2" s="36" t="s">
        <v>10</v>
      </c>
    </row>
    <row r="3" spans="1:104" ht="12.25" customHeight="1" x14ac:dyDescent="0.35">
      <c r="A3" s="2">
        <v>1</v>
      </c>
      <c r="B3" s="5">
        <v>87974</v>
      </c>
      <c r="C3" s="8">
        <v>86313.93</v>
      </c>
      <c r="D3" s="11">
        <f t="shared" ref="D3:D34" si="0">(B3-C3)/C3</f>
        <v>1.9232932621652231E-2</v>
      </c>
      <c r="E3" s="13">
        <f t="shared" ref="E3:E34" si="1">B3-C3</f>
        <v>1660.070000000007</v>
      </c>
      <c r="F3" s="16">
        <f>IF(ISERROR('Racial Demographics'!C3/'Racial Demographics'!B3),"",'Racial Demographics'!C3/'Racial Demographics'!B3)</f>
        <v>0.39475299520312818</v>
      </c>
      <c r="G3" s="20">
        <f>'Racial Demographics'!E3</f>
        <v>0.27600200059108371</v>
      </c>
      <c r="H3" s="22">
        <f>'Racial Demographics'!G3</f>
        <v>0.20495828312910633</v>
      </c>
      <c r="I3" s="24">
        <f>'Racial Demographics'!H3</f>
        <v>0.60524700479687177</v>
      </c>
      <c r="J3" s="27">
        <f>IF(ISERROR('Voting Age'!B3/B3),"",'Voting Age'!B3/B3)</f>
        <v>0.80765908109214091</v>
      </c>
      <c r="K3" s="30">
        <f>IF(ISERROR('Voting Age'!C3/'Voting Age'!B3),"",'Voting Age'!C3/'Voting Age'!B3)</f>
        <v>0.42186818290571826</v>
      </c>
      <c r="L3" s="33">
        <f>IF(ISERROR('Voting Age'!D3/'Voting Age'!B3),"",'Voting Age'!D3/'Voting Age'!B3)</f>
        <v>0.2737252473505693</v>
      </c>
      <c r="M3" s="35">
        <f>IF(ISERROR('Voting Age'!E3/'Voting Age'!B3),"",'Voting Age'!E3/'Voting Age'!B3)</f>
        <v>0.18643829254218683</v>
      </c>
      <c r="N3" s="31">
        <f>IF(ISERROR('Voting Age'!L3/'Voting Age'!B3),"",'Voting Age'!L3/'Voting Age'!B3)</f>
        <v>0.57813181709428174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</row>
    <row r="4" spans="1:104" ht="14.5" x14ac:dyDescent="0.35">
      <c r="A4" s="3">
        <v>2</v>
      </c>
      <c r="B4" s="6">
        <v>87354</v>
      </c>
      <c r="C4" s="9">
        <v>86313.93</v>
      </c>
      <c r="D4" s="12">
        <f t="shared" si="0"/>
        <v>1.2049851049535192E-2</v>
      </c>
      <c r="E4" s="14">
        <f t="shared" si="1"/>
        <v>1040.070000000007</v>
      </c>
      <c r="F4" s="17">
        <f>IF(ISERROR('Racial Demographics'!C4/'Racial Demographics'!B4),"",'Racial Demographics'!C4/'Racial Demographics'!B4)</f>
        <v>0.62945028275751536</v>
      </c>
      <c r="G4" s="17">
        <f>'Racial Demographics'!E4</f>
        <v>0.11839183094076974</v>
      </c>
      <c r="H4" s="17">
        <f>'Racial Demographics'!G4</f>
        <v>0.17092520090665567</v>
      </c>
      <c r="I4" s="17">
        <f>'Racial Demographics'!H4</f>
        <v>0.37054971724248459</v>
      </c>
      <c r="J4" s="17">
        <f>IF(ISERROR('Voting Age'!B4/B4),"",'Voting Age'!B4/B4)</f>
        <v>0.82582366004991181</v>
      </c>
      <c r="K4" s="17">
        <f>IF(ISERROR('Voting Age'!C4/'Voting Age'!B4),"",'Voting Age'!C4/'Voting Age'!B4)</f>
        <v>0.65502710045883639</v>
      </c>
      <c r="L4" s="17">
        <f>IF(ISERROR('Voting Age'!D4/'Voting Age'!B4),"",'Voting Age'!D4/'Voting Age'!B4)</f>
        <v>0.11813304869765315</v>
      </c>
      <c r="M4" s="17">
        <f>IF(ISERROR('Voting Age'!E4/'Voting Age'!B4),"",'Voting Age'!E4/'Voting Age'!B4)</f>
        <v>0.1484772453180665</v>
      </c>
      <c r="N4" s="17">
        <f>IF(ISERROR('Voting Age'!L4/'Voting Age'!B4),"",'Voting Age'!L4/'Voting Age'!B4)</f>
        <v>0.34497289954116361</v>
      </c>
      <c r="O4" s="37"/>
      <c r="P4" s="37"/>
    </row>
    <row r="5" spans="1:104" ht="14.5" x14ac:dyDescent="0.35">
      <c r="A5" s="3">
        <v>3</v>
      </c>
      <c r="B5" s="5">
        <v>87599</v>
      </c>
      <c r="C5" s="8">
        <v>86313.93</v>
      </c>
      <c r="D5" s="11">
        <f t="shared" si="0"/>
        <v>1.4888326832065311E-2</v>
      </c>
      <c r="E5" s="13">
        <f t="shared" si="1"/>
        <v>1285.070000000007</v>
      </c>
      <c r="F5" s="18">
        <f>IF(ISERROR('Racial Demographics'!C5/'Racial Demographics'!B5),"",'Racial Demographics'!C5/'Racial Demographics'!B5)</f>
        <v>0.4378931266338657</v>
      </c>
      <c r="G5" s="18">
        <f>'Racial Demographics'!E5</f>
        <v>0.14141713946506237</v>
      </c>
      <c r="H5" s="18">
        <f>'Racial Demographics'!G5</f>
        <v>0.28511741001609608</v>
      </c>
      <c r="I5" s="18">
        <f>'Racial Demographics'!H5</f>
        <v>0.5621068733661343</v>
      </c>
      <c r="J5" s="28">
        <f>IF(ISERROR('Voting Age'!B5/B5),"",'Voting Age'!B5/B5)</f>
        <v>0.79204100503430408</v>
      </c>
      <c r="K5" s="31">
        <f>IF(ISERROR('Voting Age'!C5/'Voting Age'!B5),"",'Voting Age'!C5/'Voting Age'!B5)</f>
        <v>0.46513504943645329</v>
      </c>
      <c r="L5" s="31">
        <f>IF(ISERROR('Voting Age'!D5/'Voting Age'!B5),"",'Voting Age'!D5/'Voting Age'!B5)</f>
        <v>0.14152085555331353</v>
      </c>
      <c r="M5" s="31">
        <f>IF(ISERROR('Voting Age'!E5/'Voting Age'!B5),"",'Voting Age'!E5/'Voting Age'!B5)</f>
        <v>0.2573434031881468</v>
      </c>
      <c r="N5" s="31">
        <f>IF(ISERROR('Voting Age'!L5/'Voting Age'!B5),"",'Voting Age'!L5/'Voting Age'!B5)</f>
        <v>0.53486495056354677</v>
      </c>
      <c r="O5" s="37"/>
      <c r="P5" s="37"/>
    </row>
    <row r="6" spans="1:104" ht="14.5" x14ac:dyDescent="0.35">
      <c r="A6" s="3">
        <v>4</v>
      </c>
      <c r="B6" s="6">
        <v>85101</v>
      </c>
      <c r="C6" s="9">
        <v>86313.93</v>
      </c>
      <c r="D6" s="12">
        <f t="shared" si="0"/>
        <v>-1.4052540534303016E-2</v>
      </c>
      <c r="E6" s="14">
        <f t="shared" si="1"/>
        <v>-1212.929999999993</v>
      </c>
      <c r="F6" s="17">
        <f>IF(ISERROR('Racial Demographics'!C6/'Racial Demographics'!B6),"",'Racial Demographics'!C6/'Racial Demographics'!B6)</f>
        <v>0.63410535716384064</v>
      </c>
      <c r="G6" s="17">
        <f>'Racial Demographics'!E6</f>
        <v>7.1526774068459836E-2</v>
      </c>
      <c r="H6" s="17">
        <f>'Racial Demographics'!G6</f>
        <v>0.14278328104252594</v>
      </c>
      <c r="I6" s="17">
        <f>'Racial Demographics'!H6</f>
        <v>0.36589464283615941</v>
      </c>
      <c r="J6" s="17">
        <f>IF(ISERROR('Voting Age'!B6/B6),"",'Voting Age'!B6/B6)</f>
        <v>0.85041303862469297</v>
      </c>
      <c r="K6" s="17">
        <f>IF(ISERROR('Voting Age'!C6/'Voting Age'!B6),"",'Voting Age'!C6/'Voting Age'!B6)</f>
        <v>0.65856489477829516</v>
      </c>
      <c r="L6" s="17">
        <f>IF(ISERROR('Voting Age'!D6/'Voting Age'!B6),"",'Voting Age'!D6/'Voting Age'!B6)</f>
        <v>6.9820784568404473E-2</v>
      </c>
      <c r="M6" s="17">
        <f>IF(ISERROR('Voting Age'!E6/'Voting Age'!B6),"",'Voting Age'!E6/'Voting Age'!B6)</f>
        <v>0.12799325696756989</v>
      </c>
      <c r="N6" s="17">
        <f>IF(ISERROR('Voting Age'!L6/'Voting Age'!B6),"",'Voting Age'!L6/'Voting Age'!B6)</f>
        <v>0.34143510522170484</v>
      </c>
      <c r="O6" s="37"/>
      <c r="P6" s="37"/>
    </row>
    <row r="7" spans="1:104" ht="14.5" x14ac:dyDescent="0.35">
      <c r="A7" s="3">
        <v>5</v>
      </c>
      <c r="B7" s="5">
        <v>86821</v>
      </c>
      <c r="C7" s="8">
        <v>86313.93</v>
      </c>
      <c r="D7" s="11">
        <f t="shared" si="0"/>
        <v>5.8747180206023177E-3</v>
      </c>
      <c r="E7" s="13">
        <f t="shared" si="1"/>
        <v>507.07000000000698</v>
      </c>
      <c r="F7" s="18">
        <f>IF(ISERROR('Racial Demographics'!C7/'Racial Demographics'!B7),"",'Racial Demographics'!C7/'Racial Demographics'!B7)</f>
        <v>0.68643530942974629</v>
      </c>
      <c r="G7" s="18">
        <f>'Racial Demographics'!E7</f>
        <v>5.8614851245666372E-2</v>
      </c>
      <c r="H7" s="18">
        <f>'Racial Demographics'!G7</f>
        <v>9.8144458138008081E-2</v>
      </c>
      <c r="I7" s="18">
        <f>'Racial Demographics'!H7</f>
        <v>0.31356469057025377</v>
      </c>
      <c r="J7" s="28">
        <f>IF(ISERROR('Voting Age'!B7/B7),"",'Voting Age'!B7/B7)</f>
        <v>0.81532117805600024</v>
      </c>
      <c r="K7" s="31">
        <f>IF(ISERROR('Voting Age'!C7/'Voting Age'!B7),"",'Voting Age'!C7/'Voting Age'!B7)</f>
        <v>0.69319225281478236</v>
      </c>
      <c r="L7" s="31">
        <f>IF(ISERROR('Voting Age'!D7/'Voting Age'!B7),"",'Voting Age'!D7/'Voting Age'!B7)</f>
        <v>6.2808142738073378E-2</v>
      </c>
      <c r="M7" s="31">
        <f>IF(ISERROR('Voting Age'!E7/'Voting Age'!B7),"",'Voting Age'!E7/'Voting Age'!B7)</f>
        <v>9.2333338042295904E-2</v>
      </c>
      <c r="N7" s="31">
        <f>IF(ISERROR('Voting Age'!L7/'Voting Age'!B7),"",'Voting Age'!L7/'Voting Age'!B7)</f>
        <v>0.30680774718521764</v>
      </c>
      <c r="O7" s="37"/>
      <c r="P7" s="37"/>
    </row>
    <row r="8" spans="1:104" ht="14.5" x14ac:dyDescent="0.35">
      <c r="A8" s="3">
        <v>6</v>
      </c>
      <c r="B8" s="6">
        <v>87770</v>
      </c>
      <c r="C8" s="9">
        <v>86313.93</v>
      </c>
      <c r="D8" s="12">
        <f t="shared" si="0"/>
        <v>1.6869467072116947E-2</v>
      </c>
      <c r="E8" s="14">
        <f t="shared" si="1"/>
        <v>1456.070000000007</v>
      </c>
      <c r="F8" s="17">
        <f>IF(ISERROR('Racial Demographics'!C8/'Racial Demographics'!B8),"",'Racial Demographics'!C8/'Racial Demographics'!B8)</f>
        <v>0.52587444457103794</v>
      </c>
      <c r="G8" s="17">
        <f>'Racial Demographics'!E8</f>
        <v>4.6200296228779768E-2</v>
      </c>
      <c r="H8" s="17">
        <f>'Racial Demographics'!G8</f>
        <v>0.17487752079298166</v>
      </c>
      <c r="I8" s="17">
        <f>'Racial Demographics'!H8</f>
        <v>0.47412555542896206</v>
      </c>
      <c r="J8" s="17">
        <f>IF(ISERROR('Voting Age'!B8/B8),"",'Voting Age'!B8/B8)</f>
        <v>0.76707303178762676</v>
      </c>
      <c r="K8" s="17">
        <f>IF(ISERROR('Voting Age'!C8/'Voting Age'!B8),"",'Voting Age'!C8/'Voting Age'!B8)</f>
        <v>0.54715860143183914</v>
      </c>
      <c r="L8" s="17">
        <f>IF(ISERROR('Voting Age'!D8/'Voting Age'!B8),"",'Voting Age'!D8/'Voting Age'!B8)</f>
        <v>4.6980364198080979E-2</v>
      </c>
      <c r="M8" s="17">
        <f>IF(ISERROR('Voting Age'!E8/'Voting Age'!B8),"",'Voting Age'!E8/'Voting Age'!B8)</f>
        <v>0.16172058342987849</v>
      </c>
      <c r="N8" s="17">
        <f>IF(ISERROR('Voting Age'!L8/'Voting Age'!B8),"",'Voting Age'!L8/'Voting Age'!B8)</f>
        <v>0.45284139856816091</v>
      </c>
      <c r="O8" s="37"/>
      <c r="P8" s="37"/>
    </row>
    <row r="9" spans="1:104" ht="14.5" x14ac:dyDescent="0.35">
      <c r="A9" s="3">
        <v>7</v>
      </c>
      <c r="B9" s="5">
        <v>85288</v>
      </c>
      <c r="C9" s="8">
        <v>86313.93</v>
      </c>
      <c r="D9" s="11">
        <f t="shared" si="0"/>
        <v>-1.1886030447229006E-2</v>
      </c>
      <c r="E9" s="13">
        <f t="shared" si="1"/>
        <v>-1025.929999999993</v>
      </c>
      <c r="F9" s="18">
        <f>IF(ISERROR('Racial Demographics'!C9/'Racial Demographics'!B9),"",'Racial Demographics'!C9/'Racial Demographics'!B9)</f>
        <v>0.39344339180189475</v>
      </c>
      <c r="G9" s="18">
        <f>'Racial Demographics'!E9</f>
        <v>0.12088453240784167</v>
      </c>
      <c r="H9" s="18">
        <f>'Racial Demographics'!G9</f>
        <v>0.28202091736234874</v>
      </c>
      <c r="I9" s="18">
        <f>'Racial Demographics'!H9</f>
        <v>0.6065566081981052</v>
      </c>
      <c r="J9" s="28">
        <f>IF(ISERROR('Voting Age'!B9/B9),"",'Voting Age'!B9/B9)</f>
        <v>0.77568942875902824</v>
      </c>
      <c r="K9" s="31">
        <f>IF(ISERROR('Voting Age'!C9/'Voting Age'!B9),"",'Voting Age'!C9/'Voting Age'!B9)</f>
        <v>0.41675106186798072</v>
      </c>
      <c r="L9" s="31">
        <f>IF(ISERROR('Voting Age'!D9/'Voting Age'!B9),"",'Voting Age'!D9/'Voting Age'!B9)</f>
        <v>0.11655607116404916</v>
      </c>
      <c r="M9" s="31">
        <f>IF(ISERROR('Voting Age'!E9/'Voting Age'!B9),"",'Voting Age'!E9/'Voting Age'!B9)</f>
        <v>0.25826443157942469</v>
      </c>
      <c r="N9" s="31">
        <f>IF(ISERROR('Voting Age'!L9/'Voting Age'!B9),"",'Voting Age'!L9/'Voting Age'!B9)</f>
        <v>0.58324893813201928</v>
      </c>
      <c r="O9" s="37"/>
      <c r="P9" s="37"/>
    </row>
    <row r="10" spans="1:104" ht="14.5" x14ac:dyDescent="0.35">
      <c r="A10" s="3">
        <v>8</v>
      </c>
      <c r="B10" s="6">
        <v>85720</v>
      </c>
      <c r="C10" s="9">
        <v>86313.93</v>
      </c>
      <c r="D10" s="12">
        <f t="shared" si="0"/>
        <v>-6.8810445776248752E-3</v>
      </c>
      <c r="E10" s="14">
        <f t="shared" si="1"/>
        <v>-593.92999999999302</v>
      </c>
      <c r="F10" s="17">
        <f>IF(ISERROR('Racial Demographics'!C10/'Racial Demographics'!B10),"",'Racial Demographics'!C10/'Racial Demographics'!B10)</f>
        <v>0.437610825944937</v>
      </c>
      <c r="G10" s="17">
        <f>'Racial Demographics'!E10</f>
        <v>6.1455902939804012E-2</v>
      </c>
      <c r="H10" s="17">
        <f>'Racial Demographics'!G10</f>
        <v>0.25495800279981334</v>
      </c>
      <c r="I10" s="17">
        <f>'Racial Demographics'!H10</f>
        <v>0.56238917405506295</v>
      </c>
      <c r="J10" s="17">
        <f>IF(ISERROR('Voting Age'!B10/B10),"",'Voting Age'!B10/B10)</f>
        <v>0.75995100326644893</v>
      </c>
      <c r="K10" s="17">
        <f>IF(ISERROR('Voting Age'!C10/'Voting Age'!B10),"",'Voting Age'!C10/'Voting Age'!B10)</f>
        <v>0.45954285187971078</v>
      </c>
      <c r="L10" s="17">
        <f>IF(ISERROR('Voting Age'!D10/'Voting Age'!B10),"",'Voting Age'!D10/'Voting Age'!B10)</f>
        <v>5.8670923967271998E-2</v>
      </c>
      <c r="M10" s="17">
        <f>IF(ISERROR('Voting Age'!E10/'Voting Age'!B10),"",'Voting Age'!E10/'Voting Age'!B10)</f>
        <v>0.23359378597853953</v>
      </c>
      <c r="N10" s="17">
        <f>IF(ISERROR('Voting Age'!L10/'Voting Age'!B10),"",'Voting Age'!L10/'Voting Age'!B10)</f>
        <v>0.54045714812028922</v>
      </c>
      <c r="O10" s="37"/>
      <c r="P10" s="37"/>
    </row>
    <row r="11" spans="1:104" ht="14.5" x14ac:dyDescent="0.35">
      <c r="A11" s="3">
        <v>9</v>
      </c>
      <c r="B11" s="5">
        <v>86111</v>
      </c>
      <c r="C11" s="8">
        <v>86313.93</v>
      </c>
      <c r="D11" s="11">
        <f t="shared" si="0"/>
        <v>-2.3510689410155814E-3</v>
      </c>
      <c r="E11" s="13">
        <f t="shared" si="1"/>
        <v>-202.92999999999302</v>
      </c>
      <c r="F11" s="18">
        <f>IF(ISERROR('Racial Demographics'!C11/'Racial Demographics'!B11),"",'Racial Demographics'!C11/'Racial Demographics'!B11)</f>
        <v>0.47023028416810858</v>
      </c>
      <c r="G11" s="18">
        <f>'Racial Demographics'!E11</f>
        <v>0.18001184517657443</v>
      </c>
      <c r="H11" s="18">
        <f>'Racial Demographics'!G11</f>
        <v>0.1744144185992498</v>
      </c>
      <c r="I11" s="18">
        <f>'Racial Demographics'!H11</f>
        <v>0.52976971583189136</v>
      </c>
      <c r="J11" s="28">
        <f>IF(ISERROR('Voting Age'!B11/B11),"",'Voting Age'!B11/B11)</f>
        <v>0.76910034722625453</v>
      </c>
      <c r="K11" s="31">
        <f>IF(ISERROR('Voting Age'!C11/'Voting Age'!B11),"",'Voting Age'!C11/'Voting Age'!B11)</f>
        <v>0.4902911155402549</v>
      </c>
      <c r="L11" s="31">
        <f>IF(ISERROR('Voting Age'!D11/'Voting Age'!B11),"",'Voting Age'!D11/'Voting Age'!B11)</f>
        <v>0.17832336775985988</v>
      </c>
      <c r="M11" s="31">
        <f>IF(ISERROR('Voting Age'!E11/'Voting Age'!B11),"",'Voting Age'!E11/'Voting Age'!B11)</f>
        <v>0.16206136377363048</v>
      </c>
      <c r="N11" s="31">
        <f>IF(ISERROR('Voting Age'!L11/'Voting Age'!B11),"",'Voting Age'!L11/'Voting Age'!B11)</f>
        <v>0.50970888445974516</v>
      </c>
      <c r="O11" s="37"/>
      <c r="P11" s="37"/>
    </row>
    <row r="12" spans="1:104" ht="14.5" x14ac:dyDescent="0.35">
      <c r="A12" s="3">
        <v>10</v>
      </c>
      <c r="B12" s="6">
        <v>87812</v>
      </c>
      <c r="C12" s="9">
        <v>86313.93</v>
      </c>
      <c r="D12" s="12">
        <f t="shared" si="0"/>
        <v>1.7356062920550683E-2</v>
      </c>
      <c r="E12" s="14">
        <f t="shared" si="1"/>
        <v>1498.070000000007</v>
      </c>
      <c r="F12" s="17">
        <f>IF(ISERROR('Racial Demographics'!C12/'Racial Demographics'!B12),"",'Racial Demographics'!C12/'Racial Demographics'!B12)</f>
        <v>0.4848084544253633</v>
      </c>
      <c r="G12" s="17">
        <f>'Racial Demographics'!E12</f>
        <v>0.17239101717305153</v>
      </c>
      <c r="H12" s="17">
        <f>'Racial Demographics'!G12</f>
        <v>0.26076162711246753</v>
      </c>
      <c r="I12" s="17">
        <f>'Racial Demographics'!H12</f>
        <v>0.51519154557463676</v>
      </c>
      <c r="J12" s="17">
        <f>IF(ISERROR('Voting Age'!B12/B12),"",'Voting Age'!B12/B12)</f>
        <v>0.73108458980549351</v>
      </c>
      <c r="K12" s="17">
        <f>IF(ISERROR('Voting Age'!C12/'Voting Age'!B12),"",'Voting Age'!C12/'Voting Age'!B12)</f>
        <v>0.50887878127044461</v>
      </c>
      <c r="L12" s="17">
        <f>IF(ISERROR('Voting Age'!D12/'Voting Age'!B12),"",'Voting Age'!D12/'Voting Age'!B12)</f>
        <v>0.17629832705068693</v>
      </c>
      <c r="M12" s="17">
        <f>IF(ISERROR('Voting Age'!E12/'Voting Age'!B12),"",'Voting Age'!E12/'Voting Age'!B12)</f>
        <v>0.23536558771301286</v>
      </c>
      <c r="N12" s="17">
        <f>IF(ISERROR('Voting Age'!L12/'Voting Age'!B12),"",'Voting Age'!L12/'Voting Age'!B12)</f>
        <v>0.49112121872955544</v>
      </c>
      <c r="O12" s="37"/>
      <c r="P12" s="37"/>
    </row>
    <row r="13" spans="1:104" ht="14.5" x14ac:dyDescent="0.35">
      <c r="A13" s="3">
        <v>11</v>
      </c>
      <c r="B13" s="5">
        <v>85651</v>
      </c>
      <c r="C13" s="8">
        <v>86313.93</v>
      </c>
      <c r="D13" s="11">
        <f t="shared" si="0"/>
        <v>-7.6804520429088682E-3</v>
      </c>
      <c r="E13" s="13">
        <f t="shared" si="1"/>
        <v>-662.92999999999302</v>
      </c>
      <c r="F13" s="18">
        <f>IF(ISERROR('Racial Demographics'!C13/'Racial Demographics'!B13),"",'Racial Demographics'!C13/'Racial Demographics'!B13)</f>
        <v>0.47117955423754537</v>
      </c>
      <c r="G13" s="18">
        <f>'Racial Demographics'!E13</f>
        <v>0.16067529859546298</v>
      </c>
      <c r="H13" s="18">
        <f>'Racial Demographics'!G13</f>
        <v>0.13827042299564513</v>
      </c>
      <c r="I13" s="18">
        <f>'Racial Demographics'!H13</f>
        <v>0.52882044576245457</v>
      </c>
      <c r="J13" s="28">
        <f>IF(ISERROR('Voting Age'!B13/B13),"",'Voting Age'!B13/B13)</f>
        <v>0.75652356656664832</v>
      </c>
      <c r="K13" s="31">
        <f>IF(ISERROR('Voting Age'!C13/'Voting Age'!B13),"",'Voting Age'!C13/'Voting Age'!B13)</f>
        <v>0.49280059262002873</v>
      </c>
      <c r="L13" s="31">
        <f>IF(ISERROR('Voting Age'!D13/'Voting Age'!B13),"",'Voting Age'!D13/'Voting Age'!B13)</f>
        <v>0.1540349090235659</v>
      </c>
      <c r="M13" s="31">
        <f>IF(ISERROR('Voting Age'!E13/'Voting Age'!B13),"",'Voting Age'!E13/'Voting Age'!B13)</f>
        <v>0.12767566399678998</v>
      </c>
      <c r="N13" s="31">
        <f>IF(ISERROR('Voting Age'!L13/'Voting Age'!B13),"",'Voting Age'!L13/'Voting Age'!B13)</f>
        <v>0.50719940737997127</v>
      </c>
      <c r="O13" s="37"/>
      <c r="P13" s="37"/>
    </row>
    <row r="14" spans="1:104" ht="14.5" x14ac:dyDescent="0.35">
      <c r="A14" s="3">
        <v>12</v>
      </c>
      <c r="B14" s="6">
        <v>85069</v>
      </c>
      <c r="C14" s="9">
        <v>86313.93</v>
      </c>
      <c r="D14" s="12">
        <f t="shared" si="0"/>
        <v>-1.4423280228347766E-2</v>
      </c>
      <c r="E14" s="14">
        <f t="shared" si="1"/>
        <v>-1244.929999999993</v>
      </c>
      <c r="F14" s="17">
        <f>IF(ISERROR('Racial Demographics'!C14/'Racial Demographics'!B14),"",'Racial Demographics'!C14/'Racial Demographics'!B14)</f>
        <v>0.56147362729078742</v>
      </c>
      <c r="G14" s="17">
        <f>'Racial Demographics'!E14</f>
        <v>6.8074151571077601E-2</v>
      </c>
      <c r="H14" s="17">
        <f>'Racial Demographics'!G14</f>
        <v>0.13779402602593188</v>
      </c>
      <c r="I14" s="17">
        <f>'Racial Demographics'!H14</f>
        <v>0.43852637270921252</v>
      </c>
      <c r="J14" s="17">
        <f>IF(ISERROR('Voting Age'!B14/B14),"",'Voting Age'!B14/B14)</f>
        <v>0.75712656784492594</v>
      </c>
      <c r="K14" s="17">
        <f>IF(ISERROR('Voting Age'!C14/'Voting Age'!B14),"",'Voting Age'!C14/'Voting Age'!B14)</f>
        <v>0.57565830331635826</v>
      </c>
      <c r="L14" s="17">
        <f>IF(ISERROR('Voting Age'!D14/'Voting Age'!B14),"",'Voting Age'!D14/'Voting Age'!B14)</f>
        <v>6.6001117873556087E-2</v>
      </c>
      <c r="M14" s="17">
        <f>IF(ISERROR('Voting Age'!E14/'Voting Age'!B14),"",'Voting Age'!E14/'Voting Age'!B14)</f>
        <v>0.12931623400819775</v>
      </c>
      <c r="N14" s="17">
        <f>IF(ISERROR('Voting Age'!L14/'Voting Age'!B14),"",'Voting Age'!L14/'Voting Age'!B14)</f>
        <v>0.4243416966836418</v>
      </c>
      <c r="O14" s="37"/>
      <c r="P14" s="37"/>
    </row>
    <row r="15" spans="1:104" ht="14.5" x14ac:dyDescent="0.35">
      <c r="A15" s="3">
        <v>13</v>
      </c>
      <c r="B15" s="5">
        <v>85843</v>
      </c>
      <c r="C15" s="8">
        <v>86313.93</v>
      </c>
      <c r="D15" s="11">
        <f t="shared" si="0"/>
        <v>-5.4560138786403662E-3</v>
      </c>
      <c r="E15" s="13">
        <f t="shared" si="1"/>
        <v>-470.92999999999302</v>
      </c>
      <c r="F15" s="18">
        <f>IF(ISERROR('Racial Demographics'!C15/'Racial Demographics'!B15),"",'Racial Demographics'!C15/'Racial Demographics'!B15)</f>
        <v>0.50313945225586243</v>
      </c>
      <c r="G15" s="18">
        <f>'Racial Demographics'!E15</f>
        <v>9.552322262735459E-2</v>
      </c>
      <c r="H15" s="18">
        <f>'Racial Demographics'!G15</f>
        <v>0.13106485094882517</v>
      </c>
      <c r="I15" s="18">
        <f>'Racial Demographics'!H15</f>
        <v>0.49686054774413757</v>
      </c>
      <c r="J15" s="28">
        <f>IF(ISERROR('Voting Age'!B15/B15),"",'Voting Age'!B15/B15)</f>
        <v>0.79397271763568378</v>
      </c>
      <c r="K15" s="31">
        <f>IF(ISERROR('Voting Age'!C15/'Voting Age'!B15),"",'Voting Age'!C15/'Voting Age'!B15)</f>
        <v>0.5238053318074446</v>
      </c>
      <c r="L15" s="31">
        <f>IF(ISERROR('Voting Age'!D15/'Voting Age'!B15),"",'Voting Age'!D15/'Voting Age'!B15)</f>
        <v>9.258036591986149E-2</v>
      </c>
      <c r="M15" s="31">
        <f>IF(ISERROR('Voting Age'!E15/'Voting Age'!B15),"",'Voting Age'!E15/'Voting Age'!B15)</f>
        <v>0.12028111565943336</v>
      </c>
      <c r="N15" s="31">
        <f>IF(ISERROR('Voting Age'!L15/'Voting Age'!B15),"",'Voting Age'!L15/'Voting Age'!B15)</f>
        <v>0.4761946681925554</v>
      </c>
      <c r="O15" s="37"/>
      <c r="P15" s="37"/>
    </row>
    <row r="16" spans="1:104" ht="14.5" x14ac:dyDescent="0.35">
      <c r="A16" s="3">
        <v>14</v>
      </c>
      <c r="B16" s="6">
        <v>86964</v>
      </c>
      <c r="C16" s="9">
        <v>86313.93</v>
      </c>
      <c r="D16" s="12">
        <f t="shared" si="0"/>
        <v>7.5314610283647963E-3</v>
      </c>
      <c r="E16" s="14">
        <f t="shared" si="1"/>
        <v>650.07000000000698</v>
      </c>
      <c r="F16" s="17">
        <f>IF(ISERROR('Racial Demographics'!C16/'Racial Demographics'!B16),"",'Racial Demographics'!C16/'Racial Demographics'!B16)</f>
        <v>0.56941952992042688</v>
      </c>
      <c r="G16" s="17">
        <f>'Racial Demographics'!E16</f>
        <v>4.5559081918954969E-2</v>
      </c>
      <c r="H16" s="17">
        <f>'Racial Demographics'!G16</f>
        <v>0.10553792373855848</v>
      </c>
      <c r="I16" s="17">
        <f>'Racial Demographics'!H16</f>
        <v>0.43058047007957317</v>
      </c>
      <c r="J16" s="17">
        <f>IF(ISERROR('Voting Age'!B16/B16),"",'Voting Age'!B16/B16)</f>
        <v>0.7571868819281542</v>
      </c>
      <c r="K16" s="17">
        <f>IF(ISERROR('Voting Age'!C16/'Voting Age'!B16),"",'Voting Age'!C16/'Voting Age'!B16)</f>
        <v>0.59038998906572715</v>
      </c>
      <c r="L16" s="17">
        <f>IF(ISERROR('Voting Age'!D16/'Voting Age'!B16),"",'Voting Age'!D16/'Voting Age'!B16)</f>
        <v>4.5848013607095131E-2</v>
      </c>
      <c r="M16" s="17">
        <f>IF(ISERROR('Voting Age'!E16/'Voting Age'!B16),"",'Voting Age'!E16/'Voting Age'!B16)</f>
        <v>9.6282347223909603E-2</v>
      </c>
      <c r="N16" s="17">
        <f>IF(ISERROR('Voting Age'!L16/'Voting Age'!B16),"",'Voting Age'!L16/'Voting Age'!B16)</f>
        <v>0.40961001093427285</v>
      </c>
      <c r="O16" s="37"/>
      <c r="P16" s="37"/>
    </row>
    <row r="17" spans="1:16" ht="14.5" x14ac:dyDescent="0.35">
      <c r="A17" s="3">
        <v>15</v>
      </c>
      <c r="B17" s="5">
        <v>86181</v>
      </c>
      <c r="C17" s="8">
        <v>86313.93</v>
      </c>
      <c r="D17" s="11">
        <f t="shared" si="0"/>
        <v>-1.5400758602926901E-3</v>
      </c>
      <c r="E17" s="13">
        <f t="shared" si="1"/>
        <v>-132.92999999999302</v>
      </c>
      <c r="F17" s="18">
        <f>IF(ISERROR('Racial Demographics'!C17/'Racial Demographics'!B17),"",'Racial Demographics'!C17/'Racial Demographics'!B17)</f>
        <v>0.62483610076466967</v>
      </c>
      <c r="G17" s="18">
        <f>'Racial Demographics'!E17</f>
        <v>3.377774683514928E-2</v>
      </c>
      <c r="H17" s="18">
        <f>'Racial Demographics'!G17</f>
        <v>6.8158874926027777E-2</v>
      </c>
      <c r="I17" s="18">
        <f>'Racial Demographics'!H17</f>
        <v>0.37516389923533028</v>
      </c>
      <c r="J17" s="28">
        <f>IF(ISERROR('Voting Age'!B17/B17),"",'Voting Age'!B17/B17)</f>
        <v>0.77799050834870798</v>
      </c>
      <c r="K17" s="31">
        <f>IF(ISERROR('Voting Age'!C17/'Voting Age'!B17),"",'Voting Age'!C17/'Voting Age'!B17)</f>
        <v>0.64403114186851207</v>
      </c>
      <c r="L17" s="31">
        <f>IF(ISERROR('Voting Age'!D17/'Voting Age'!B17),"",'Voting Age'!D17/'Voting Age'!B17)</f>
        <v>3.5646104283498389E-2</v>
      </c>
      <c r="M17" s="31">
        <f>IF(ISERROR('Voting Age'!E17/'Voting Age'!B17),"",'Voting Age'!E17/'Voting Age'!B17)</f>
        <v>6.2761007039732725E-2</v>
      </c>
      <c r="N17" s="31">
        <f>IF(ISERROR('Voting Age'!L17/'Voting Age'!B17),"",'Voting Age'!L17/'Voting Age'!B17)</f>
        <v>0.35596885813148788</v>
      </c>
      <c r="O17" s="37"/>
      <c r="P17" s="37"/>
    </row>
    <row r="18" spans="1:16" ht="14.5" x14ac:dyDescent="0.35">
      <c r="A18" s="3">
        <v>16</v>
      </c>
      <c r="B18" s="6">
        <v>87344</v>
      </c>
      <c r="C18" s="9">
        <v>86313.93</v>
      </c>
      <c r="D18" s="12">
        <f t="shared" si="0"/>
        <v>1.1933994895146207E-2</v>
      </c>
      <c r="E18" s="14">
        <f t="shared" si="1"/>
        <v>1030.070000000007</v>
      </c>
      <c r="F18" s="17">
        <f>IF(ISERROR('Racial Demographics'!C18/'Racial Demographics'!B18),"",'Racial Demographics'!C18/'Racial Demographics'!B18)</f>
        <v>0.63919673932954757</v>
      </c>
      <c r="G18" s="17">
        <f>'Racial Demographics'!E18</f>
        <v>7.4567228430115401E-2</v>
      </c>
      <c r="H18" s="17">
        <f>'Racial Demographics'!G18</f>
        <v>0.11617283385235391</v>
      </c>
      <c r="I18" s="17">
        <f>'Racial Demographics'!H18</f>
        <v>0.36080326067045249</v>
      </c>
      <c r="J18" s="17">
        <f>IF(ISERROR('Voting Age'!B18/B18),"",'Voting Age'!B18/B18)</f>
        <v>0.79602491298772671</v>
      </c>
      <c r="K18" s="17">
        <f>IF(ISERROR('Voting Age'!C18/'Voting Age'!B18),"",'Voting Age'!C18/'Voting Age'!B18)</f>
        <v>0.66649407432976637</v>
      </c>
      <c r="L18" s="17">
        <f>IF(ISERROR('Voting Age'!D18/'Voting Age'!B18),"",'Voting Age'!D18/'Voting Age'!B18)</f>
        <v>7.0820388908065815E-2</v>
      </c>
      <c r="M18" s="17">
        <f>IF(ISERROR('Voting Age'!E18/'Voting Age'!B18),"",'Voting Age'!E18/'Voting Age'!B18)</f>
        <v>0.10378552525601197</v>
      </c>
      <c r="N18" s="17">
        <f>IF(ISERROR('Voting Age'!L18/'Voting Age'!B18),"",'Voting Age'!L18/'Voting Age'!B18)</f>
        <v>0.33350592567023357</v>
      </c>
      <c r="O18" s="37"/>
      <c r="P18" s="37"/>
    </row>
    <row r="19" spans="1:16" ht="14.5" x14ac:dyDescent="0.35">
      <c r="A19" s="3">
        <v>17</v>
      </c>
      <c r="B19" s="5">
        <v>86527</v>
      </c>
      <c r="C19" s="8">
        <v>86313.93</v>
      </c>
      <c r="D19" s="11">
        <f t="shared" si="0"/>
        <v>2.4685470815661737E-3</v>
      </c>
      <c r="E19" s="13">
        <f t="shared" si="1"/>
        <v>213.07000000000698</v>
      </c>
      <c r="F19" s="18">
        <f>IF(ISERROR('Racial Demographics'!C19/'Racial Demographics'!B19),"",'Racial Demographics'!C19/'Racial Demographics'!B19)</f>
        <v>0.37130606631456076</v>
      </c>
      <c r="G19" s="18">
        <f>'Racial Demographics'!E19</f>
        <v>9.315011499300796E-2</v>
      </c>
      <c r="H19" s="18">
        <f>'Racial Demographics'!G19</f>
        <v>0.18801067874767413</v>
      </c>
      <c r="I19" s="18">
        <f>'Racial Demographics'!H19</f>
        <v>0.62869393368543924</v>
      </c>
      <c r="J19" s="28">
        <f>IF(ISERROR('Voting Age'!B19/B19),"",'Voting Age'!B19/B19)</f>
        <v>0.75017046702185441</v>
      </c>
      <c r="K19" s="31">
        <f>IF(ISERROR('Voting Age'!C19/'Voting Age'!B19),"",'Voting Age'!C19/'Voting Age'!B19)</f>
        <v>0.39859805885071636</v>
      </c>
      <c r="L19" s="31">
        <f>IF(ISERROR('Voting Age'!D19/'Voting Age'!B19),"",'Voting Age'!D19/'Voting Age'!B19)</f>
        <v>9.416114620243414E-2</v>
      </c>
      <c r="M19" s="31">
        <f>IF(ISERROR('Voting Age'!E19/'Voting Age'!B19),"",'Voting Age'!E19/'Voting Age'!B19)</f>
        <v>0.16926513634262824</v>
      </c>
      <c r="N19" s="31">
        <f>IF(ISERROR('Voting Age'!L19/'Voting Age'!B19),"",'Voting Age'!L19/'Voting Age'!B19)</f>
        <v>0.60140194114928358</v>
      </c>
      <c r="O19" s="37"/>
      <c r="P19" s="37"/>
    </row>
    <row r="20" spans="1:16" ht="14.5" x14ac:dyDescent="0.35">
      <c r="A20" s="3">
        <v>18</v>
      </c>
      <c r="B20" s="6">
        <v>84633</v>
      </c>
      <c r="C20" s="9">
        <v>86313.93</v>
      </c>
      <c r="D20" s="12">
        <f t="shared" si="0"/>
        <v>-1.947460855970749E-2</v>
      </c>
      <c r="E20" s="14">
        <f t="shared" si="1"/>
        <v>-1680.929999999993</v>
      </c>
      <c r="F20" s="17">
        <f>IF(ISERROR('Racial Demographics'!C20/'Racial Demographics'!B20),"",'Racial Demographics'!C20/'Racial Demographics'!B20)</f>
        <v>0.42144317228504247</v>
      </c>
      <c r="G20" s="17">
        <f>'Racial Demographics'!E20</f>
        <v>7.4226365602070118E-2</v>
      </c>
      <c r="H20" s="17">
        <f>'Racial Demographics'!G20</f>
        <v>0.17598336346342444</v>
      </c>
      <c r="I20" s="17">
        <f>'Racial Demographics'!H20</f>
        <v>0.57855682771495753</v>
      </c>
      <c r="J20" s="17">
        <f>IF(ISERROR('Voting Age'!B20/B20),"",'Voting Age'!B20/B20)</f>
        <v>0.76877813618801172</v>
      </c>
      <c r="K20" s="17">
        <f>IF(ISERROR('Voting Age'!C20/'Voting Age'!B20),"",'Voting Age'!C20/'Voting Age'!B20)</f>
        <v>0.43947497848272471</v>
      </c>
      <c r="L20" s="17">
        <f>IF(ISERROR('Voting Age'!D20/'Voting Age'!B20),"",'Voting Age'!D20/'Voting Age'!B20)</f>
        <v>7.3250952907906064E-2</v>
      </c>
      <c r="M20" s="17">
        <f>IF(ISERROR('Voting Age'!E20/'Voting Age'!B20),"",'Voting Age'!E20/'Voting Age'!B20)</f>
        <v>0.16013463666543712</v>
      </c>
      <c r="N20" s="17">
        <f>IF(ISERROR('Voting Age'!L20/'Voting Age'!B20),"",'Voting Age'!L20/'Voting Age'!B20)</f>
        <v>0.56052502151727535</v>
      </c>
      <c r="O20" s="37"/>
      <c r="P20" s="37"/>
    </row>
    <row r="21" spans="1:16" ht="14.5" x14ac:dyDescent="0.35">
      <c r="A21" s="3">
        <v>19</v>
      </c>
      <c r="B21" s="5">
        <v>84943</v>
      </c>
      <c r="C21" s="8">
        <v>86313.93</v>
      </c>
      <c r="D21" s="11">
        <f t="shared" si="0"/>
        <v>-1.5883067773648972E-2</v>
      </c>
      <c r="E21" s="13">
        <f t="shared" si="1"/>
        <v>-1370.929999999993</v>
      </c>
      <c r="F21" s="18">
        <f>IF(ISERROR('Racial Demographics'!C21/'Racial Demographics'!B21),"",'Racial Demographics'!C21/'Racial Demographics'!B21)</f>
        <v>0.61405883945704764</v>
      </c>
      <c r="G21" s="18">
        <f>'Racial Demographics'!E21</f>
        <v>9.115524528213037E-2</v>
      </c>
      <c r="H21" s="18">
        <f>'Racial Demographics'!G21</f>
        <v>0.12085751621675712</v>
      </c>
      <c r="I21" s="18">
        <f>'Racial Demographics'!H21</f>
        <v>0.38594116054295236</v>
      </c>
      <c r="J21" s="28">
        <f>IF(ISERROR('Voting Age'!B21/B21),"",'Voting Age'!B21/B21)</f>
        <v>0.75780229094804752</v>
      </c>
      <c r="K21" s="31">
        <f>IF(ISERROR('Voting Age'!C21/'Voting Age'!B21),"",'Voting Age'!C21/'Voting Age'!B21)</f>
        <v>0.64074879602299206</v>
      </c>
      <c r="L21" s="31">
        <f>IF(ISERROR('Voting Age'!D21/'Voting Age'!B21),"",'Voting Age'!D21/'Voting Age'!B21)</f>
        <v>9.0026409818238312E-2</v>
      </c>
      <c r="M21" s="31">
        <f>IF(ISERROR('Voting Age'!E21/'Voting Age'!B21),"",'Voting Age'!E21/'Voting Age'!B21)</f>
        <v>0.10587230076122417</v>
      </c>
      <c r="N21" s="31">
        <f>IF(ISERROR('Voting Age'!L21/'Voting Age'!B21),"",'Voting Age'!L21/'Voting Age'!B21)</f>
        <v>0.35925120397700794</v>
      </c>
      <c r="O21" s="37"/>
      <c r="P21" s="37"/>
    </row>
    <row r="22" spans="1:16" ht="14.5" x14ac:dyDescent="0.35">
      <c r="A22" s="3">
        <v>20</v>
      </c>
      <c r="B22" s="6">
        <v>85519</v>
      </c>
      <c r="C22" s="9">
        <v>86313.93</v>
      </c>
      <c r="D22" s="12">
        <f t="shared" si="0"/>
        <v>-9.2097532808434641E-3</v>
      </c>
      <c r="E22" s="14">
        <f t="shared" si="1"/>
        <v>-794.92999999999302</v>
      </c>
      <c r="F22" s="17">
        <f>IF(ISERROR('Racial Demographics'!C22/'Racial Demographics'!B22),"",'Racial Demographics'!C22/'Racial Demographics'!B22)</f>
        <v>0.34460178439878858</v>
      </c>
      <c r="G22" s="17">
        <f>'Racial Demographics'!E22</f>
        <v>0.21435002747927362</v>
      </c>
      <c r="H22" s="17">
        <f>'Racial Demographics'!G22</f>
        <v>0.3267461032051357</v>
      </c>
      <c r="I22" s="17">
        <f>'Racial Demographics'!H22</f>
        <v>0.65539821560121148</v>
      </c>
      <c r="J22" s="17">
        <f>IF(ISERROR('Voting Age'!B22/B22),"",'Voting Age'!B22/B22)</f>
        <v>0.73879488768577739</v>
      </c>
      <c r="K22" s="17">
        <f>IF(ISERROR('Voting Age'!C22/'Voting Age'!B22),"",'Voting Age'!C22/'Voting Age'!B22)</f>
        <v>0.37207388297114641</v>
      </c>
      <c r="L22" s="17">
        <f>IF(ISERROR('Voting Age'!D22/'Voting Age'!B22),"",'Voting Age'!D22/'Voting Age'!B22)</f>
        <v>0.21652078947784936</v>
      </c>
      <c r="M22" s="17">
        <f>IF(ISERROR('Voting Age'!E22/'Voting Age'!B22),"",'Voting Age'!E22/'Voting Age'!B22)</f>
        <v>0.30134059289976417</v>
      </c>
      <c r="N22" s="17">
        <f>IF(ISERROR('Voting Age'!L22/'Voting Age'!B22),"",'Voting Age'!L22/'Voting Age'!B22)</f>
        <v>0.62792611702885359</v>
      </c>
      <c r="O22" s="37"/>
      <c r="P22" s="37"/>
    </row>
    <row r="23" spans="1:16" ht="14.5" x14ac:dyDescent="0.35">
      <c r="A23" s="3">
        <v>21</v>
      </c>
      <c r="B23" s="5">
        <v>88024</v>
      </c>
      <c r="C23" s="8">
        <v>86313.93</v>
      </c>
      <c r="D23" s="11">
        <f t="shared" si="0"/>
        <v>1.9812213393597154E-2</v>
      </c>
      <c r="E23" s="13">
        <f t="shared" si="1"/>
        <v>1710.070000000007</v>
      </c>
      <c r="F23" s="18">
        <f>IF(ISERROR('Racial Demographics'!C23/'Racial Demographics'!B23),"",'Racial Demographics'!C23/'Racial Demographics'!B23)</f>
        <v>0.26905162228483143</v>
      </c>
      <c r="G23" s="18">
        <f>'Racial Demographics'!E23</f>
        <v>0.35123375443060983</v>
      </c>
      <c r="H23" s="18">
        <f>'Racial Demographics'!G23</f>
        <v>0.26378033263655365</v>
      </c>
      <c r="I23" s="18">
        <f>'Racial Demographics'!H23</f>
        <v>0.73094837771516863</v>
      </c>
      <c r="J23" s="28">
        <f>IF(ISERROR('Voting Age'!B23/B23),"",'Voting Age'!B23/B23)</f>
        <v>0.72537035353994361</v>
      </c>
      <c r="K23" s="31">
        <f>IF(ISERROR('Voting Age'!C23/'Voting Age'!B23),"",'Voting Age'!C23/'Voting Age'!B23)</f>
        <v>0.28875489428347689</v>
      </c>
      <c r="L23" s="31">
        <f>IF(ISERROR('Voting Age'!D23/'Voting Age'!B23),"",'Voting Age'!D23/'Voting Age'!B23)</f>
        <v>0.35293657008613938</v>
      </c>
      <c r="M23" s="31">
        <f>IF(ISERROR('Voting Age'!E23/'Voting Age'!B23),"",'Voting Age'!E23/'Voting Age'!B23)</f>
        <v>0.24259984338292873</v>
      </c>
      <c r="N23" s="31">
        <f>IF(ISERROR('Voting Age'!L23/'Voting Age'!B23),"",'Voting Age'!L23/'Voting Age'!B23)</f>
        <v>0.71124510571652311</v>
      </c>
      <c r="O23" s="37"/>
      <c r="P23" s="37"/>
    </row>
    <row r="24" spans="1:16" ht="14.5" x14ac:dyDescent="0.35">
      <c r="A24" s="3">
        <v>22</v>
      </c>
      <c r="B24" s="6">
        <v>87980</v>
      </c>
      <c r="C24" s="9">
        <v>86313.93</v>
      </c>
      <c r="D24" s="12">
        <f t="shared" si="0"/>
        <v>1.9302446314285623E-2</v>
      </c>
      <c r="E24" s="14">
        <f t="shared" si="1"/>
        <v>1666.070000000007</v>
      </c>
      <c r="F24" s="17">
        <f>IF(ISERROR('Racial Demographics'!C24/'Racial Demographics'!B24),"",'Racial Demographics'!C24/'Racial Demographics'!B24)</f>
        <v>0.35017049329393046</v>
      </c>
      <c r="G24" s="17">
        <f>'Racial Demographics'!E24</f>
        <v>0.24336212775630825</v>
      </c>
      <c r="H24" s="17">
        <f>'Racial Demographics'!G24</f>
        <v>0.27738122300522844</v>
      </c>
      <c r="I24" s="17">
        <f>'Racial Demographics'!H24</f>
        <v>0.64982950670606954</v>
      </c>
      <c r="J24" s="17">
        <f>IF(ISERROR('Voting Age'!B24/B24),"",'Voting Age'!B24/B24)</f>
        <v>0.72693794044100934</v>
      </c>
      <c r="K24" s="17">
        <f>IF(ISERROR('Voting Age'!C24/'Voting Age'!B24),"",'Voting Age'!C24/'Voting Age'!B24)</f>
        <v>0.37091125148539622</v>
      </c>
      <c r="L24" s="17">
        <f>IF(ISERROR('Voting Age'!D24/'Voting Age'!B24),"",'Voting Age'!D24/'Voting Age'!B24)</f>
        <v>0.24921821252110826</v>
      </c>
      <c r="M24" s="17">
        <f>IF(ISERROR('Voting Age'!E24/'Voting Age'!B24),"",'Voting Age'!E24/'Voting Age'!B24)</f>
        <v>0.2565357433235349</v>
      </c>
      <c r="N24" s="17">
        <f>IF(ISERROR('Voting Age'!L24/'Voting Age'!B24),"",'Voting Age'!L24/'Voting Age'!B24)</f>
        <v>0.62908874851460383</v>
      </c>
      <c r="O24" s="37"/>
      <c r="P24" s="37"/>
    </row>
    <row r="25" spans="1:16" ht="14.5" x14ac:dyDescent="0.35">
      <c r="A25" s="3">
        <v>23</v>
      </c>
      <c r="B25" s="5">
        <v>87786</v>
      </c>
      <c r="C25" s="8">
        <v>86313.93</v>
      </c>
      <c r="D25" s="11">
        <f t="shared" si="0"/>
        <v>1.7054836919139321E-2</v>
      </c>
      <c r="E25" s="13">
        <f t="shared" si="1"/>
        <v>1472.070000000007</v>
      </c>
      <c r="F25" s="18">
        <f>IF(ISERROR('Racial Demographics'!C25/'Racial Demographics'!B25),"",'Racial Demographics'!C25/'Racial Demographics'!B25)</f>
        <v>0.58841956576219445</v>
      </c>
      <c r="G25" s="18">
        <f>'Racial Demographics'!E25</f>
        <v>0.11976852801130021</v>
      </c>
      <c r="H25" s="18">
        <f>'Racial Demographics'!G25</f>
        <v>0.18618002870617184</v>
      </c>
      <c r="I25" s="18">
        <f>'Racial Demographics'!H25</f>
        <v>0.41158043423780555</v>
      </c>
      <c r="J25" s="28">
        <f>IF(ISERROR('Voting Age'!B25/B25),"",'Voting Age'!B25/B25)</f>
        <v>0.72304239856013486</v>
      </c>
      <c r="K25" s="31">
        <f>IF(ISERROR('Voting Age'!C25/'Voting Age'!B25),"",'Voting Age'!C25/'Voting Age'!B25)</f>
        <v>0.6164353347092465</v>
      </c>
      <c r="L25" s="31">
        <f>IF(ISERROR('Voting Age'!D25/'Voting Age'!B25),"",'Voting Age'!D25/'Voting Age'!B25)</f>
        <v>0.12127991429426685</v>
      </c>
      <c r="M25" s="31">
        <f>IF(ISERROR('Voting Age'!E25/'Voting Age'!B25),"",'Voting Age'!E25/'Voting Age'!B25)</f>
        <v>0.16507806468892286</v>
      </c>
      <c r="N25" s="31">
        <f>IF(ISERROR('Voting Age'!L25/'Voting Age'!B25),"",'Voting Age'!L25/'Voting Age'!B25)</f>
        <v>0.38356466529075356</v>
      </c>
      <c r="O25" s="37"/>
      <c r="P25" s="37"/>
    </row>
    <row r="26" spans="1:16" ht="14.5" x14ac:dyDescent="0.35">
      <c r="A26" s="3">
        <v>24</v>
      </c>
      <c r="B26" s="6">
        <v>87573</v>
      </c>
      <c r="C26" s="9">
        <v>86313.93</v>
      </c>
      <c r="D26" s="12">
        <f t="shared" si="0"/>
        <v>1.4587100830653952E-2</v>
      </c>
      <c r="E26" s="14">
        <f t="shared" si="1"/>
        <v>1259.070000000007</v>
      </c>
      <c r="F26" s="17">
        <f>IF(ISERROR('Racial Demographics'!C26/'Racial Demographics'!B26),"",'Racial Demographics'!C26/'Racial Demographics'!B26)</f>
        <v>0.3556461466433718</v>
      </c>
      <c r="G26" s="17">
        <f>'Racial Demographics'!E26</f>
        <v>0.11597181779772305</v>
      </c>
      <c r="H26" s="17">
        <f>'Racial Demographics'!G26</f>
        <v>0.4519315314080824</v>
      </c>
      <c r="I26" s="17">
        <f>'Racial Demographics'!H26</f>
        <v>0.6443538533566282</v>
      </c>
      <c r="J26" s="17">
        <f>IF(ISERROR('Voting Age'!B26/B26),"",'Voting Age'!B26/B26)</f>
        <v>0.73981706690418281</v>
      </c>
      <c r="K26" s="17">
        <f>IF(ISERROR('Voting Age'!C26/'Voting Age'!B26),"",'Voting Age'!C26/'Voting Age'!B26)</f>
        <v>0.38618262641229856</v>
      </c>
      <c r="L26" s="17">
        <f>IF(ISERROR('Voting Age'!D26/'Voting Age'!B26),"",'Voting Age'!D26/'Voting Age'!B26)</f>
        <v>0.1202074458233006</v>
      </c>
      <c r="M26" s="17">
        <f>IF(ISERROR('Voting Age'!E26/'Voting Age'!B26),"",'Voting Age'!E26/'Voting Age'!B26)</f>
        <v>0.40527566833364204</v>
      </c>
      <c r="N26" s="17">
        <f>IF(ISERROR('Voting Age'!L26/'Voting Age'!B26),"",'Voting Age'!L26/'Voting Age'!B26)</f>
        <v>0.61381737358770139</v>
      </c>
      <c r="O26" s="37"/>
      <c r="P26" s="37"/>
    </row>
    <row r="27" spans="1:16" ht="14.5" x14ac:dyDescent="0.35">
      <c r="A27" s="3">
        <v>25</v>
      </c>
      <c r="B27" s="5">
        <v>87867</v>
      </c>
      <c r="C27" s="8">
        <v>86313.93</v>
      </c>
      <c r="D27" s="11">
        <f t="shared" si="0"/>
        <v>1.7993271769690098E-2</v>
      </c>
      <c r="E27" s="13">
        <f t="shared" si="1"/>
        <v>1553.070000000007</v>
      </c>
      <c r="F27" s="18">
        <f>IF(ISERROR('Racial Demographics'!C27/'Racial Demographics'!B27),"",'Racial Demographics'!C27/'Racial Demographics'!B27)</f>
        <v>0.55126498002663116</v>
      </c>
      <c r="G27" s="18">
        <f>'Racial Demographics'!E27</f>
        <v>0.11872489102848624</v>
      </c>
      <c r="H27" s="18">
        <f>'Racial Demographics'!G27</f>
        <v>0.158102586864238</v>
      </c>
      <c r="I27" s="18">
        <f>'Racial Demographics'!H27</f>
        <v>0.44873501997336884</v>
      </c>
      <c r="J27" s="28">
        <f>IF(ISERROR('Voting Age'!B27/B27),"",'Voting Age'!B27/B27)</f>
        <v>0.73794484846415609</v>
      </c>
      <c r="K27" s="31">
        <f>IF(ISERROR('Voting Age'!C27/'Voting Age'!B27),"",'Voting Age'!C27/'Voting Age'!B27)</f>
        <v>0.57384987893462469</v>
      </c>
      <c r="L27" s="31">
        <f>IF(ISERROR('Voting Age'!D27/'Voting Age'!B27),"",'Voting Age'!D27/'Voting Age'!B27)</f>
        <v>0.11725605712435033</v>
      </c>
      <c r="M27" s="31">
        <f>IF(ISERROR('Voting Age'!E27/'Voting Age'!B27),"",'Voting Age'!E27/'Voting Age'!B27)</f>
        <v>0.14412177480297961</v>
      </c>
      <c r="N27" s="31">
        <f>IF(ISERROR('Voting Age'!L27/'Voting Age'!B27),"",'Voting Age'!L27/'Voting Age'!B27)</f>
        <v>0.42615012106537531</v>
      </c>
      <c r="O27" s="37"/>
      <c r="P27" s="37"/>
    </row>
    <row r="28" spans="1:16" ht="14.5" x14ac:dyDescent="0.35">
      <c r="A28" s="3">
        <v>26</v>
      </c>
      <c r="B28" s="6">
        <v>87989</v>
      </c>
      <c r="C28" s="9">
        <v>86313.93</v>
      </c>
      <c r="D28" s="12">
        <f t="shared" si="0"/>
        <v>1.9406716853235709E-2</v>
      </c>
      <c r="E28" s="14">
        <f t="shared" si="1"/>
        <v>1675.070000000007</v>
      </c>
      <c r="F28" s="17">
        <f>IF(ISERROR('Racial Demographics'!C28/'Racial Demographics'!B28),"",'Racial Demographics'!C28/'Racial Demographics'!B28)</f>
        <v>0.38921910693382128</v>
      </c>
      <c r="G28" s="17">
        <f>'Racial Demographics'!E28</f>
        <v>7.4918455716055418E-2</v>
      </c>
      <c r="H28" s="17">
        <f>'Racial Demographics'!G28</f>
        <v>7.5486708565843455E-2</v>
      </c>
      <c r="I28" s="17">
        <f>'Racial Demographics'!H28</f>
        <v>0.61078089306617878</v>
      </c>
      <c r="J28" s="17">
        <f>IF(ISERROR('Voting Age'!B28/B28),"",'Voting Age'!B28/B28)</f>
        <v>0.67509575060518934</v>
      </c>
      <c r="K28" s="17">
        <f>IF(ISERROR('Voting Age'!C28/'Voting Age'!B28),"",'Voting Age'!C28/'Voting Age'!B28)</f>
        <v>0.40812444234945539</v>
      </c>
      <c r="L28" s="17">
        <f>IF(ISERROR('Voting Age'!D28/'Voting Age'!B28),"",'Voting Age'!D28/'Voting Age'!B28)</f>
        <v>7.861820508072255E-2</v>
      </c>
      <c r="M28" s="17">
        <f>IF(ISERROR('Voting Age'!E28/'Voting Age'!B28),"",'Voting Age'!E28/'Voting Age'!B28)</f>
        <v>7.1581286510328107E-2</v>
      </c>
      <c r="N28" s="17">
        <f>IF(ISERROR('Voting Age'!L28/'Voting Age'!B28),"",'Voting Age'!L28/'Voting Age'!B28)</f>
        <v>0.59187555765054456</v>
      </c>
      <c r="O28" s="37"/>
      <c r="P28" s="37"/>
    </row>
    <row r="29" spans="1:16" ht="14.5" x14ac:dyDescent="0.35">
      <c r="A29" s="3">
        <v>27</v>
      </c>
      <c r="B29" s="5">
        <v>86042</v>
      </c>
      <c r="C29" s="8">
        <v>86313.93</v>
      </c>
      <c r="D29" s="11">
        <f t="shared" si="0"/>
        <v>-3.1504764062995744E-3</v>
      </c>
      <c r="E29" s="13">
        <f t="shared" si="1"/>
        <v>-271.92999999999302</v>
      </c>
      <c r="F29" s="18">
        <f>IF(ISERROR('Racial Demographics'!C29/'Racial Demographics'!B29),"",'Racial Demographics'!C29/'Racial Demographics'!B29)</f>
        <v>0.46588875200483487</v>
      </c>
      <c r="G29" s="18">
        <f>'Racial Demographics'!E29</f>
        <v>7.358034448292694E-2</v>
      </c>
      <c r="H29" s="18">
        <f>'Racial Demographics'!G29</f>
        <v>0.28537226005904093</v>
      </c>
      <c r="I29" s="18">
        <f>'Racial Demographics'!H29</f>
        <v>0.53411124799516518</v>
      </c>
      <c r="J29" s="28">
        <f>IF(ISERROR('Voting Age'!B29/B29),"",'Voting Age'!B29/B29)</f>
        <v>0.75594477115827152</v>
      </c>
      <c r="K29" s="31">
        <f>IF(ISERROR('Voting Age'!C29/'Voting Age'!B29),"",'Voting Age'!C29/'Voting Age'!B29)</f>
        <v>0.48926095044816503</v>
      </c>
      <c r="L29" s="31">
        <f>IF(ISERROR('Voting Age'!D29/'Voting Age'!B29),"",'Voting Age'!D29/'Voting Age'!B29)</f>
        <v>7.5488522977107453E-2</v>
      </c>
      <c r="M29" s="31">
        <f>IF(ISERROR('Voting Age'!E29/'Voting Age'!B29),"",'Voting Age'!E29/'Voting Age'!B29)</f>
        <v>0.26079670371907815</v>
      </c>
      <c r="N29" s="31">
        <f>IF(ISERROR('Voting Age'!L29/'Voting Age'!B29),"",'Voting Age'!L29/'Voting Age'!B29)</f>
        <v>0.51073904955183491</v>
      </c>
      <c r="O29" s="37"/>
      <c r="P29" s="37"/>
    </row>
    <row r="30" spans="1:16" ht="14.5" x14ac:dyDescent="0.35">
      <c r="A30" s="3">
        <v>28</v>
      </c>
      <c r="B30" s="6">
        <v>86457</v>
      </c>
      <c r="C30" s="9">
        <v>86313.93</v>
      </c>
      <c r="D30" s="12">
        <f t="shared" si="0"/>
        <v>1.6575540008432821E-3</v>
      </c>
      <c r="E30" s="14">
        <f t="shared" si="1"/>
        <v>143.07000000000698</v>
      </c>
      <c r="F30" s="17">
        <f>IF(ISERROR('Racial Demographics'!C30/'Racial Demographics'!B30),"",'Racial Demographics'!C30/'Racial Demographics'!B30)</f>
        <v>0.57536116219623623</v>
      </c>
      <c r="G30" s="17">
        <f>'Racial Demographics'!E30</f>
        <v>8.2063916166417991E-2</v>
      </c>
      <c r="H30" s="17">
        <f>'Racial Demographics'!G30</f>
        <v>0.10460691441988502</v>
      </c>
      <c r="I30" s="17">
        <f>'Racial Demographics'!H30</f>
        <v>0.42463883780376371</v>
      </c>
      <c r="J30" s="17">
        <f>IF(ISERROR('Voting Age'!B30/B30),"",'Voting Age'!B30/B30)</f>
        <v>0.74204517852805441</v>
      </c>
      <c r="K30" s="17">
        <f>IF(ISERROR('Voting Age'!C30/'Voting Age'!B30),"",'Voting Age'!C30/'Voting Age'!B30)</f>
        <v>0.60360065466448443</v>
      </c>
      <c r="L30" s="17">
        <f>IF(ISERROR('Voting Age'!D30/'Voting Age'!B30),"",'Voting Age'!D30/'Voting Age'!B30)</f>
        <v>8.085106382978724E-2</v>
      </c>
      <c r="M30" s="17">
        <f>IF(ISERROR('Voting Age'!E30/'Voting Age'!B30),"",'Voting Age'!E30/'Voting Age'!B30)</f>
        <v>9.5658950978099913E-2</v>
      </c>
      <c r="N30" s="17">
        <f>IF(ISERROR('Voting Age'!L30/'Voting Age'!B30),"",'Voting Age'!L30/'Voting Age'!B30)</f>
        <v>0.39639934533551557</v>
      </c>
      <c r="O30" s="37"/>
      <c r="P30" s="37"/>
    </row>
    <row r="31" spans="1:16" ht="14.5" x14ac:dyDescent="0.35">
      <c r="A31" s="3">
        <v>29</v>
      </c>
      <c r="B31" s="5">
        <v>87515</v>
      </c>
      <c r="C31" s="8">
        <v>86313.93</v>
      </c>
      <c r="D31" s="11">
        <f t="shared" si="0"/>
        <v>1.3915135135197843E-2</v>
      </c>
      <c r="E31" s="13">
        <f t="shared" si="1"/>
        <v>1201.070000000007</v>
      </c>
      <c r="F31" s="18">
        <f>IF(ISERROR('Racial Demographics'!C31/'Racial Demographics'!B31),"",'Racial Demographics'!C31/'Racial Demographics'!B31)</f>
        <v>0.6660229674912872</v>
      </c>
      <c r="G31" s="18">
        <f>'Racial Demographics'!E31</f>
        <v>6.544021024967149E-2</v>
      </c>
      <c r="H31" s="18">
        <f>'Racial Demographics'!G31</f>
        <v>0.15608752785236815</v>
      </c>
      <c r="I31" s="18">
        <f>'Racial Demographics'!H31</f>
        <v>0.3339770325087128</v>
      </c>
      <c r="J31" s="28">
        <f>IF(ISERROR('Voting Age'!B31/B31),"",'Voting Age'!B31/B31)</f>
        <v>0.73737073644518081</v>
      </c>
      <c r="K31" s="31">
        <f>IF(ISERROR('Voting Age'!C31/'Voting Age'!B31),"",'Voting Age'!C31/'Voting Age'!B31)</f>
        <v>0.69121817421084442</v>
      </c>
      <c r="L31" s="31">
        <f>IF(ISERROR('Voting Age'!D31/'Voting Age'!B31),"",'Voting Age'!D31/'Voting Age'!B31)</f>
        <v>6.6309215725775209E-2</v>
      </c>
      <c r="M31" s="31">
        <f>IF(ISERROR('Voting Age'!E31/'Voting Age'!B31),"",'Voting Age'!E31/'Voting Age'!B31)</f>
        <v>0.13813515984565558</v>
      </c>
      <c r="N31" s="31">
        <f>IF(ISERROR('Voting Age'!L31/'Voting Age'!B31),"",'Voting Age'!L31/'Voting Age'!B31)</f>
        <v>0.30878182578915558</v>
      </c>
      <c r="O31" s="37"/>
      <c r="P31" s="37"/>
    </row>
    <row r="32" spans="1:16" ht="14.5" x14ac:dyDescent="0.35">
      <c r="A32" s="3">
        <v>30</v>
      </c>
      <c r="B32" s="6">
        <v>87933</v>
      </c>
      <c r="C32" s="9">
        <v>86313.93</v>
      </c>
      <c r="D32" s="12">
        <f t="shared" si="0"/>
        <v>1.8757922388657394E-2</v>
      </c>
      <c r="E32" s="14">
        <f t="shared" si="1"/>
        <v>1619.070000000007</v>
      </c>
      <c r="F32" s="17">
        <f>IF(ISERROR('Racial Demographics'!C32/'Racial Demographics'!B32),"",'Racial Demographics'!C32/'Racial Demographics'!B32)</f>
        <v>0.6378833884889632</v>
      </c>
      <c r="G32" s="17">
        <f>'Racial Demographics'!E32</f>
        <v>6.1421764297817656E-2</v>
      </c>
      <c r="H32" s="17">
        <f>'Racial Demographics'!G32</f>
        <v>7.6546916402260815E-2</v>
      </c>
      <c r="I32" s="17">
        <f>'Racial Demographics'!H32</f>
        <v>0.3621166115110368</v>
      </c>
      <c r="J32" s="17">
        <f>IF(ISERROR('Voting Age'!B32/B32),"",'Voting Age'!B32/B32)</f>
        <v>0.70002160736014918</v>
      </c>
      <c r="K32" s="17">
        <f>IF(ISERROR('Voting Age'!C32/'Voting Age'!B32),"",'Voting Age'!C32/'Voting Age'!B32)</f>
        <v>0.66516123791730974</v>
      </c>
      <c r="L32" s="17">
        <f>IF(ISERROR('Voting Age'!D32/'Voting Age'!B32),"",'Voting Age'!D32/'Voting Age'!B32)</f>
        <v>6.2415725773698319E-2</v>
      </c>
      <c r="M32" s="17">
        <f>IF(ISERROR('Voting Age'!E32/'Voting Age'!B32),"",'Voting Age'!E32/'Voting Age'!B32)</f>
        <v>6.7809276257005932E-2</v>
      </c>
      <c r="N32" s="17">
        <f>IF(ISERROR('Voting Age'!L32/'Voting Age'!B32),"",'Voting Age'!L32/'Voting Age'!B32)</f>
        <v>0.33483876208269026</v>
      </c>
      <c r="O32" s="37"/>
      <c r="P32" s="37"/>
    </row>
    <row r="33" spans="1:16" ht="14.5" x14ac:dyDescent="0.35">
      <c r="A33" s="3">
        <v>31</v>
      </c>
      <c r="B33" s="5">
        <v>88004</v>
      </c>
      <c r="C33" s="8">
        <v>86313.93</v>
      </c>
      <c r="D33" s="11">
        <f t="shared" si="0"/>
        <v>1.9580501084819183E-2</v>
      </c>
      <c r="E33" s="13">
        <f t="shared" si="1"/>
        <v>1690.070000000007</v>
      </c>
      <c r="F33" s="18">
        <f>IF(ISERROR('Racial Demographics'!C33/'Racial Demographics'!B33),"",'Racial Demographics'!C33/'Racial Demographics'!B33)</f>
        <v>0.82088314167537835</v>
      </c>
      <c r="G33" s="18">
        <f>'Racial Demographics'!E33</f>
        <v>5.4020271805827011E-2</v>
      </c>
      <c r="H33" s="18">
        <f>'Racial Demographics'!G33</f>
        <v>7.3098950047725098E-2</v>
      </c>
      <c r="I33" s="18">
        <f>'Racial Demographics'!H33</f>
        <v>0.1791168583246216</v>
      </c>
      <c r="J33" s="28">
        <f>IF(ISERROR('Voting Age'!B33/B33),"",'Voting Age'!B33/B33)</f>
        <v>0.77704422526248806</v>
      </c>
      <c r="K33" s="31">
        <f>IF(ISERROR('Voting Age'!C33/'Voting Age'!B33),"",'Voting Age'!C33/'Voting Age'!B33)</f>
        <v>0.83833701358524781</v>
      </c>
      <c r="L33" s="31">
        <f>IF(ISERROR('Voting Age'!D33/'Voting Age'!B33),"",'Voting Age'!D33/'Voting Age'!B33)</f>
        <v>5.5934954593978035E-2</v>
      </c>
      <c r="M33" s="31">
        <f>IF(ISERROR('Voting Age'!E33/'Voting Age'!B33),"",'Voting Age'!E33/'Voting Age'!B33)</f>
        <v>6.0526739101823553E-2</v>
      </c>
      <c r="N33" s="31">
        <f>IF(ISERROR('Voting Age'!L33/'Voting Age'!B33),"",'Voting Age'!L33/'Voting Age'!B33)</f>
        <v>0.16166298641475221</v>
      </c>
      <c r="O33" s="37"/>
      <c r="P33" s="37"/>
    </row>
    <row r="34" spans="1:16" ht="14.5" x14ac:dyDescent="0.35">
      <c r="A34" s="3">
        <v>32</v>
      </c>
      <c r="B34" s="6">
        <v>87836</v>
      </c>
      <c r="C34" s="9">
        <v>86313.93</v>
      </c>
      <c r="D34" s="12">
        <f t="shared" si="0"/>
        <v>1.7634117691084243E-2</v>
      </c>
      <c r="E34" s="14">
        <f t="shared" si="1"/>
        <v>1522.070000000007</v>
      </c>
      <c r="F34" s="17">
        <f>IF(ISERROR('Racial Demographics'!C34/'Racial Demographics'!B34),"",'Racial Demographics'!C34/'Racial Demographics'!B34)</f>
        <v>0.76760098365135021</v>
      </c>
      <c r="G34" s="17">
        <f>'Racial Demographics'!E34</f>
        <v>9.3082562958240356E-2</v>
      </c>
      <c r="H34" s="17">
        <f>'Racial Demographics'!G34</f>
        <v>9.7329113347602345E-2</v>
      </c>
      <c r="I34" s="17">
        <f>'Racial Demographics'!H34</f>
        <v>0.23239901634864976</v>
      </c>
      <c r="J34" s="17">
        <f>IF(ISERROR('Voting Age'!B34/B34),"",'Voting Age'!B34/B34)</f>
        <v>0.78018124686916523</v>
      </c>
      <c r="K34" s="17">
        <f>IF(ISERROR('Voting Age'!C34/'Voting Age'!B34),"",'Voting Age'!C34/'Voting Age'!B34)</f>
        <v>0.79094676628531402</v>
      </c>
      <c r="L34" s="17">
        <f>IF(ISERROR('Voting Age'!D34/'Voting Age'!B34),"",'Voting Age'!D34/'Voting Age'!B34)</f>
        <v>9.4632850805510163E-2</v>
      </c>
      <c r="M34" s="17">
        <f>IF(ISERROR('Voting Age'!E34/'Voting Age'!B34),"",'Voting Age'!E34/'Voting Age'!B34)</f>
        <v>7.8332944197992055E-2</v>
      </c>
      <c r="N34" s="17">
        <f>IF(ISERROR('Voting Age'!L34/'Voting Age'!B34),"",'Voting Age'!L34/'Voting Age'!B34)</f>
        <v>0.20905323371468595</v>
      </c>
      <c r="O34" s="37"/>
      <c r="P34" s="37"/>
    </row>
    <row r="35" spans="1:16" ht="14.5" x14ac:dyDescent="0.35">
      <c r="A35" s="3">
        <v>33</v>
      </c>
      <c r="B35" s="5">
        <v>87983</v>
      </c>
      <c r="C35" s="8">
        <v>86313.93</v>
      </c>
      <c r="D35" s="11">
        <f t="shared" ref="D35:D38" si="2">(B35-C35)/C35</f>
        <v>1.9337203160602317E-2</v>
      </c>
      <c r="E35" s="13">
        <f t="shared" ref="E35:E38" si="3">B35-C35</f>
        <v>1669.070000000007</v>
      </c>
      <c r="F35" s="18">
        <f>IF(ISERROR('Racial Demographics'!C35/'Racial Demographics'!B35),"",'Racial Demographics'!C35/'Racial Demographics'!B35)</f>
        <v>0.51240580566700389</v>
      </c>
      <c r="G35" s="18">
        <f>'Racial Demographics'!E35</f>
        <v>0.231271950263119</v>
      </c>
      <c r="H35" s="18">
        <f>'Racial Demographics'!G35</f>
        <v>0.18313765159178477</v>
      </c>
      <c r="I35" s="18">
        <f>'Racial Demographics'!H35</f>
        <v>0.48759419433299617</v>
      </c>
      <c r="J35" s="28">
        <f>IF(ISERROR('Voting Age'!B35/B35),"",'Voting Age'!B35/B35)</f>
        <v>0.72841344350613191</v>
      </c>
      <c r="K35" s="31">
        <f>IF(ISERROR('Voting Age'!C35/'Voting Age'!B35),"",'Voting Age'!C35/'Voting Age'!B35)</f>
        <v>0.54052240669080009</v>
      </c>
      <c r="L35" s="31">
        <f>IF(ISERROR('Voting Age'!D35/'Voting Age'!B35),"",'Voting Age'!D35/'Voting Age'!B35)</f>
        <v>0.22851391836225191</v>
      </c>
      <c r="M35" s="31">
        <f>IF(ISERROR('Voting Age'!E35/'Voting Age'!B35),"",'Voting Age'!E35/'Voting Age'!B35)</f>
        <v>0.15904693546373735</v>
      </c>
      <c r="N35" s="31">
        <f>IF(ISERROR('Voting Age'!L35/'Voting Age'!B35),"",'Voting Age'!L35/'Voting Age'!B35)</f>
        <v>0.45947759330919985</v>
      </c>
      <c r="O35" s="37"/>
      <c r="P35" s="37"/>
    </row>
    <row r="36" spans="1:16" ht="14.5" x14ac:dyDescent="0.35">
      <c r="A36" s="3">
        <v>34</v>
      </c>
      <c r="B36" s="6">
        <v>87815</v>
      </c>
      <c r="C36" s="9">
        <v>86313.93</v>
      </c>
      <c r="D36" s="12">
        <f t="shared" si="2"/>
        <v>1.7390819766867377E-2</v>
      </c>
      <c r="E36" s="14">
        <f t="shared" si="3"/>
        <v>1501.070000000007</v>
      </c>
      <c r="F36" s="17">
        <f>IF(ISERROR('Racial Demographics'!C36/'Racial Demographics'!B36),"",'Racial Demographics'!C36/'Racial Demographics'!B36)</f>
        <v>0.63253430507316522</v>
      </c>
      <c r="G36" s="17">
        <f>'Racial Demographics'!E36</f>
        <v>0.16964072197232818</v>
      </c>
      <c r="H36" s="17">
        <f>'Racial Demographics'!G36</f>
        <v>0.10949154472470535</v>
      </c>
      <c r="I36" s="17">
        <f>'Racial Demographics'!H36</f>
        <v>0.36746569492683484</v>
      </c>
      <c r="J36" s="17">
        <f>IF(ISERROR('Voting Age'!B36/B36),"",'Voting Age'!B36/B36)</f>
        <v>0.75884529977794224</v>
      </c>
      <c r="K36" s="17">
        <f>IF(ISERROR('Voting Age'!C36/'Voting Age'!B36),"",'Voting Age'!C36/'Voting Age'!B36)</f>
        <v>0.66895765179026978</v>
      </c>
      <c r="L36" s="17">
        <f>IF(ISERROR('Voting Age'!D36/'Voting Age'!B36),"",'Voting Age'!D36/'Voting Age'!B36)</f>
        <v>0.16618145802695158</v>
      </c>
      <c r="M36" s="17">
        <f>IF(ISERROR('Voting Age'!E36/'Voting Age'!B36),"",'Voting Age'!E36/'Voting Age'!B36)</f>
        <v>9.3025000750322634E-2</v>
      </c>
      <c r="N36" s="17">
        <f>IF(ISERROR('Voting Age'!L36/'Voting Age'!B36),"",'Voting Age'!L36/'Voting Age'!B36)</f>
        <v>0.33104234820973016</v>
      </c>
      <c r="O36" s="37"/>
      <c r="P36" s="37"/>
    </row>
    <row r="37" spans="1:16" ht="14.5" x14ac:dyDescent="0.35">
      <c r="A37" s="3">
        <v>35</v>
      </c>
      <c r="B37" s="5">
        <v>84901</v>
      </c>
      <c r="C37" s="8">
        <v>86313.93</v>
      </c>
      <c r="D37" s="11">
        <f t="shared" si="2"/>
        <v>-1.6369663622082704E-2</v>
      </c>
      <c r="E37" s="13">
        <f t="shared" si="3"/>
        <v>-1412.929999999993</v>
      </c>
      <c r="F37" s="18">
        <f>IF(ISERROR('Racial Demographics'!C37/'Racial Demographics'!B37),"",'Racial Demographics'!C37/'Racial Demographics'!B37)</f>
        <v>0.63791945913475701</v>
      </c>
      <c r="G37" s="18">
        <f>'Racial Demographics'!E37</f>
        <v>0.15662948610734856</v>
      </c>
      <c r="H37" s="18">
        <f>'Racial Demographics'!G37</f>
        <v>0.12809036407109456</v>
      </c>
      <c r="I37" s="18">
        <f>'Racial Demographics'!H37</f>
        <v>0.36208054086524305</v>
      </c>
      <c r="J37" s="28">
        <f>IF(ISERROR('Voting Age'!B37/B37),"",'Voting Age'!B37/B37)</f>
        <v>0.75002650145463545</v>
      </c>
      <c r="K37" s="31">
        <f>IF(ISERROR('Voting Age'!C37/'Voting Age'!B37),"",'Voting Age'!C37/'Voting Age'!B37)</f>
        <v>0.667640315336537</v>
      </c>
      <c r="L37" s="31">
        <f>IF(ISERROR('Voting Age'!D37/'Voting Age'!B37),"",'Voting Age'!D37/'Voting Age'!B37)</f>
        <v>0.15856339709161721</v>
      </c>
      <c r="M37" s="31">
        <f>IF(ISERROR('Voting Age'!E37/'Voting Age'!B37),"",'Voting Age'!E37/'Voting Age'!B37)</f>
        <v>0.10962969942523321</v>
      </c>
      <c r="N37" s="31">
        <f>IF(ISERROR('Voting Age'!L37/'Voting Age'!B37),"",'Voting Age'!L37/'Voting Age'!B37)</f>
        <v>0.33235968466346305</v>
      </c>
      <c r="O37" s="37"/>
      <c r="P37" s="37"/>
    </row>
    <row r="38" spans="1:16" ht="14.5" x14ac:dyDescent="0.35">
      <c r="A38" s="3">
        <v>36</v>
      </c>
      <c r="B38" s="6">
        <v>86807</v>
      </c>
      <c r="C38" s="9">
        <v>86313.93</v>
      </c>
      <c r="D38" s="12">
        <f t="shared" si="2"/>
        <v>5.71251940445774E-3</v>
      </c>
      <c r="E38" s="14">
        <f t="shared" si="3"/>
        <v>493.07000000000698</v>
      </c>
      <c r="F38" s="17">
        <f>IF(ISERROR('Racial Demographics'!C38/'Racial Demographics'!B38),"",'Racial Demographics'!C38/'Racial Demographics'!B38)</f>
        <v>0.63683804301496427</v>
      </c>
      <c r="G38" s="17">
        <f>'Racial Demographics'!E38</f>
        <v>0.19993779303512391</v>
      </c>
      <c r="H38" s="17">
        <f>'Racial Demographics'!G38</f>
        <v>8.9243954980589124E-2</v>
      </c>
      <c r="I38" s="17">
        <f>'Racial Demographics'!H38</f>
        <v>0.36316195698503578</v>
      </c>
      <c r="J38" s="17">
        <f>IF(ISERROR('Voting Age'!B38/B38),"",'Voting Age'!B38/B38)</f>
        <v>0.75508887532111468</v>
      </c>
      <c r="K38" s="17">
        <f>IF(ISERROR('Voting Age'!C38/'Voting Age'!B38),"",'Voting Age'!C38/'Voting Age'!B38)</f>
        <v>0.66303568431812288</v>
      </c>
      <c r="L38" s="17">
        <f>IF(ISERROR('Voting Age'!D38/'Voting Age'!B38),"",'Voting Age'!D38/'Voting Age'!B38)</f>
        <v>0.20441820373167346</v>
      </c>
      <c r="M38" s="17">
        <f>IF(ISERROR('Voting Age'!E38/'Voting Age'!B38),"",'Voting Age'!E38/'Voting Age'!B38)</f>
        <v>7.4526675515279112E-2</v>
      </c>
      <c r="N38" s="17">
        <f>IF(ISERROR('Voting Age'!L38/'Voting Age'!B38),"",'Voting Age'!L38/'Voting Age'!B38)</f>
        <v>0.33696431568187712</v>
      </c>
      <c r="O38" s="37"/>
      <c r="P38" s="37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3">
    <mergeCell ref="B1:E1"/>
    <mergeCell ref="F1:I1"/>
    <mergeCell ref="K1:N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48576"/>
  <sheetViews>
    <sheetView zoomScale="120" workbookViewId="0">
      <pane xSplit="1" ySplit="2" topLeftCell="B3" activePane="bottomRight" state="frozen"/>
      <selection pane="topRight"/>
      <selection pane="bottomLeft"/>
      <selection pane="bottomRight" activeCell="K40" sqref="K40"/>
    </sheetView>
  </sheetViews>
  <sheetFormatPr defaultColWidth="9.26953125" defaultRowHeight="12.5" x14ac:dyDescent="0.25"/>
  <cols>
    <col min="1" max="2" width="12" customWidth="1"/>
    <col min="3" max="3" width="13.1796875" customWidth="1"/>
    <col min="4" max="4" width="13.54296875" customWidth="1"/>
    <col min="5" max="5" width="10.54296875" customWidth="1"/>
    <col min="6" max="6" width="12.7265625" customWidth="1"/>
    <col min="7" max="7" width="10.7265625" customWidth="1"/>
    <col min="8" max="8" width="11.26953125" customWidth="1"/>
    <col min="9" max="9" width="13.7265625" customWidth="1"/>
    <col min="10" max="10" width="12" customWidth="1"/>
    <col min="11" max="11" width="13.54296875" customWidth="1"/>
    <col min="12" max="12" width="9.81640625" customWidth="1"/>
    <col min="13" max="15" width="11.26953125" customWidth="1"/>
    <col min="16" max="16" width="12.1796875" customWidth="1"/>
    <col min="17" max="253" width="9.1796875" bestFit="1"/>
  </cols>
  <sheetData>
    <row r="1" spans="1:253" ht="15" customHeight="1" x14ac:dyDescent="0.35">
      <c r="A1" s="40" t="s">
        <v>0</v>
      </c>
      <c r="B1" s="41" t="s">
        <v>14</v>
      </c>
      <c r="C1" s="84" t="s">
        <v>14</v>
      </c>
      <c r="D1" s="84"/>
      <c r="E1" s="44"/>
      <c r="F1" s="48" t="s">
        <v>14</v>
      </c>
      <c r="G1" s="48"/>
      <c r="H1" s="51"/>
      <c r="I1" s="85" t="s">
        <v>14</v>
      </c>
      <c r="J1" s="85"/>
      <c r="K1" s="85"/>
      <c r="L1" s="85"/>
      <c r="M1" s="85"/>
      <c r="N1" s="55"/>
      <c r="O1" s="55"/>
      <c r="P1" s="59" t="s">
        <v>14</v>
      </c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</row>
    <row r="2" spans="1:253" ht="17.25" customHeight="1" x14ac:dyDescent="0.35">
      <c r="A2" s="40"/>
      <c r="B2" s="42" t="s">
        <v>15</v>
      </c>
      <c r="C2" s="45" t="s">
        <v>16</v>
      </c>
      <c r="D2" s="45" t="s">
        <v>17</v>
      </c>
      <c r="E2" s="45" t="s">
        <v>18</v>
      </c>
      <c r="F2" s="49" t="s">
        <v>9</v>
      </c>
      <c r="G2" s="49" t="s">
        <v>19</v>
      </c>
      <c r="H2" s="52" t="s">
        <v>20</v>
      </c>
      <c r="I2" s="56" t="s">
        <v>21</v>
      </c>
      <c r="J2" s="56" t="s">
        <v>22</v>
      </c>
      <c r="K2" s="56" t="s">
        <v>23</v>
      </c>
      <c r="L2" s="56" t="s">
        <v>24</v>
      </c>
      <c r="M2" s="56" t="s">
        <v>25</v>
      </c>
      <c r="N2" s="56" t="s">
        <v>26</v>
      </c>
      <c r="O2" s="56" t="s">
        <v>27</v>
      </c>
      <c r="P2" s="60" t="s">
        <v>10</v>
      </c>
    </row>
    <row r="3" spans="1:253" ht="12.25" customHeight="1" x14ac:dyDescent="0.35">
      <c r="A3" s="40">
        <v>1</v>
      </c>
      <c r="B3" s="43">
        <f>'Population Totals'!B3</f>
        <v>87974</v>
      </c>
      <c r="C3" s="43">
        <v>34728</v>
      </c>
      <c r="D3" s="43">
        <v>24281</v>
      </c>
      <c r="E3" s="46">
        <f t="shared" ref="E3:E34" si="0">IF(ISERROR(D3/B3),"",D3/B3)</f>
        <v>0.27600200059108371</v>
      </c>
      <c r="F3" s="43">
        <v>18031</v>
      </c>
      <c r="G3" s="50">
        <f t="shared" ref="G3:G34" si="1">IF(ISERROR(F3/B3),"",F3/B3)</f>
        <v>0.20495828312910633</v>
      </c>
      <c r="H3" s="53">
        <f t="shared" ref="H3:H34" si="2">IF(ISERROR(P3/B3),"",P3/B3)</f>
        <v>0.60524700479687177</v>
      </c>
      <c r="I3" s="57">
        <v>568</v>
      </c>
      <c r="J3" s="57">
        <v>8310</v>
      </c>
      <c r="K3" s="57">
        <v>69816</v>
      </c>
      <c r="L3" s="57">
        <v>77915</v>
      </c>
      <c r="M3" s="57">
        <f t="shared" ref="M3:M34" si="3">B3-C3</f>
        <v>53246</v>
      </c>
      <c r="N3" s="57">
        <v>56</v>
      </c>
      <c r="O3" s="58">
        <v>9932</v>
      </c>
      <c r="P3" s="61">
        <f t="shared" ref="P3:P34" si="4">B3-C3</f>
        <v>53246</v>
      </c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</row>
    <row r="4" spans="1:253" ht="14.5" x14ac:dyDescent="0.35">
      <c r="A4" s="40">
        <v>2</v>
      </c>
      <c r="B4" s="9">
        <f>'Population Totals'!B4</f>
        <v>87354</v>
      </c>
      <c r="C4" s="9">
        <v>54985</v>
      </c>
      <c r="D4" s="9">
        <v>10342</v>
      </c>
      <c r="E4" s="47">
        <f t="shared" si="0"/>
        <v>0.11839183094076974</v>
      </c>
      <c r="F4" s="9">
        <v>14931</v>
      </c>
      <c r="G4" s="47">
        <f t="shared" si="1"/>
        <v>0.17092520090665567</v>
      </c>
      <c r="H4" s="54">
        <f t="shared" si="2"/>
        <v>0.37054971724248459</v>
      </c>
      <c r="I4" s="9">
        <v>542</v>
      </c>
      <c r="J4" s="9">
        <v>4646</v>
      </c>
      <c r="K4" s="9">
        <v>72436</v>
      </c>
      <c r="L4" s="9">
        <v>78344</v>
      </c>
      <c r="M4" s="9">
        <f t="shared" si="3"/>
        <v>32369</v>
      </c>
      <c r="N4" s="9">
        <v>54</v>
      </c>
      <c r="O4" s="6">
        <v>9023</v>
      </c>
      <c r="P4" s="9">
        <f t="shared" si="4"/>
        <v>32369</v>
      </c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253" ht="14.5" x14ac:dyDescent="0.35">
      <c r="A5" s="40">
        <v>3</v>
      </c>
      <c r="B5" s="43">
        <f>'Population Totals'!B5</f>
        <v>87599</v>
      </c>
      <c r="C5" s="43">
        <v>38359</v>
      </c>
      <c r="D5" s="43">
        <v>12388</v>
      </c>
      <c r="E5" s="46">
        <f t="shared" si="0"/>
        <v>0.14141713946506237</v>
      </c>
      <c r="F5" s="43">
        <v>24976</v>
      </c>
      <c r="G5" s="50">
        <f t="shared" si="1"/>
        <v>0.28511741001609608</v>
      </c>
      <c r="H5" s="53">
        <f t="shared" si="2"/>
        <v>0.5621068733661343</v>
      </c>
      <c r="I5" s="57">
        <v>1195</v>
      </c>
      <c r="J5" s="57">
        <v>10057</v>
      </c>
      <c r="K5" s="57">
        <v>62515</v>
      </c>
      <c r="L5" s="57">
        <v>76625</v>
      </c>
      <c r="M5" s="57">
        <f t="shared" si="3"/>
        <v>49240</v>
      </c>
      <c r="N5" s="57">
        <v>65</v>
      </c>
      <c r="O5" s="58">
        <v>10866</v>
      </c>
      <c r="P5" s="61">
        <f t="shared" si="4"/>
        <v>49240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253" ht="14.5" x14ac:dyDescent="0.35">
      <c r="A6" s="40">
        <v>4</v>
      </c>
      <c r="B6" s="9">
        <f>'Population Totals'!B6</f>
        <v>85101</v>
      </c>
      <c r="C6" s="9">
        <v>53963</v>
      </c>
      <c r="D6" s="9">
        <v>6087</v>
      </c>
      <c r="E6" s="47">
        <f t="shared" si="0"/>
        <v>7.1526774068459836E-2</v>
      </c>
      <c r="F6" s="9">
        <v>12151</v>
      </c>
      <c r="G6" s="47">
        <f t="shared" si="1"/>
        <v>0.14278328104252594</v>
      </c>
      <c r="H6" s="54">
        <f t="shared" si="2"/>
        <v>0.36589464283615941</v>
      </c>
      <c r="I6" s="9">
        <v>716</v>
      </c>
      <c r="J6" s="9">
        <v>10238</v>
      </c>
      <c r="K6" s="9">
        <v>72975</v>
      </c>
      <c r="L6" s="9">
        <v>76251</v>
      </c>
      <c r="M6" s="9">
        <f t="shared" si="3"/>
        <v>31138</v>
      </c>
      <c r="N6" s="9">
        <v>42</v>
      </c>
      <c r="O6" s="6">
        <v>8875</v>
      </c>
      <c r="P6" s="9">
        <f t="shared" si="4"/>
        <v>31138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253" ht="14.5" x14ac:dyDescent="0.35">
      <c r="A7" s="40">
        <v>5</v>
      </c>
      <c r="B7" s="43">
        <f>'Population Totals'!B7</f>
        <v>86821</v>
      </c>
      <c r="C7" s="43">
        <v>59597</v>
      </c>
      <c r="D7" s="43">
        <v>5089</v>
      </c>
      <c r="E7" s="46">
        <f t="shared" si="0"/>
        <v>5.8614851245666372E-2</v>
      </c>
      <c r="F7" s="43">
        <v>8521</v>
      </c>
      <c r="G7" s="50">
        <f t="shared" si="1"/>
        <v>9.8144458138008081E-2</v>
      </c>
      <c r="H7" s="53">
        <f t="shared" si="2"/>
        <v>0.31356469057025377</v>
      </c>
      <c r="I7" s="57">
        <v>226</v>
      </c>
      <c r="J7" s="57">
        <v>10111</v>
      </c>
      <c r="K7" s="57">
        <v>78281</v>
      </c>
      <c r="L7" s="57">
        <v>77907</v>
      </c>
      <c r="M7" s="57">
        <f t="shared" si="3"/>
        <v>27224</v>
      </c>
      <c r="N7" s="57">
        <v>43</v>
      </c>
      <c r="O7" s="58">
        <v>8895</v>
      </c>
      <c r="P7" s="61">
        <f t="shared" si="4"/>
        <v>27224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253" ht="14.5" x14ac:dyDescent="0.35">
      <c r="A8" s="40">
        <v>6</v>
      </c>
      <c r="B8" s="9">
        <f>'Population Totals'!B8</f>
        <v>87770</v>
      </c>
      <c r="C8" s="9">
        <v>46156</v>
      </c>
      <c r="D8" s="9">
        <v>4055</v>
      </c>
      <c r="E8" s="47">
        <f t="shared" si="0"/>
        <v>4.6200296228779768E-2</v>
      </c>
      <c r="F8" s="9">
        <v>15349</v>
      </c>
      <c r="G8" s="47">
        <f t="shared" si="1"/>
        <v>0.17487752079298166</v>
      </c>
      <c r="H8" s="54">
        <f t="shared" si="2"/>
        <v>0.47412555542896206</v>
      </c>
      <c r="I8" s="9">
        <v>471</v>
      </c>
      <c r="J8" s="9">
        <v>19036</v>
      </c>
      <c r="K8" s="9">
        <v>72371</v>
      </c>
      <c r="L8" s="9">
        <v>77364</v>
      </c>
      <c r="M8" s="9">
        <f t="shared" si="3"/>
        <v>41614</v>
      </c>
      <c r="N8" s="9">
        <v>57</v>
      </c>
      <c r="O8" s="6">
        <v>10356</v>
      </c>
      <c r="P8" s="9">
        <f t="shared" si="4"/>
        <v>41614</v>
      </c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253" ht="14.5" x14ac:dyDescent="0.35">
      <c r="A9" s="40">
        <v>7</v>
      </c>
      <c r="B9" s="43">
        <f>'Population Totals'!B9</f>
        <v>85288</v>
      </c>
      <c r="C9" s="43">
        <v>33556</v>
      </c>
      <c r="D9" s="43">
        <v>10310</v>
      </c>
      <c r="E9" s="46">
        <f t="shared" si="0"/>
        <v>0.12088453240784167</v>
      </c>
      <c r="F9" s="43">
        <v>24053</v>
      </c>
      <c r="G9" s="50">
        <f t="shared" si="1"/>
        <v>0.28202091736234874</v>
      </c>
      <c r="H9" s="53">
        <f t="shared" si="2"/>
        <v>0.6065566081981052</v>
      </c>
      <c r="I9" s="57">
        <v>1110</v>
      </c>
      <c r="J9" s="57">
        <v>16001</v>
      </c>
      <c r="K9" s="57">
        <v>61135</v>
      </c>
      <c r="L9" s="57">
        <v>74420</v>
      </c>
      <c r="M9" s="57">
        <f t="shared" si="3"/>
        <v>51732</v>
      </c>
      <c r="N9" s="57">
        <v>48</v>
      </c>
      <c r="O9" s="58">
        <v>10768</v>
      </c>
      <c r="P9" s="61">
        <f t="shared" si="4"/>
        <v>51732</v>
      </c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253" ht="14.5" x14ac:dyDescent="0.35">
      <c r="A10" s="40">
        <v>8</v>
      </c>
      <c r="B10" s="9">
        <f>'Population Totals'!B10</f>
        <v>85720</v>
      </c>
      <c r="C10" s="9">
        <v>37512</v>
      </c>
      <c r="D10" s="9">
        <v>5268</v>
      </c>
      <c r="E10" s="47">
        <f t="shared" si="0"/>
        <v>6.1455902939804012E-2</v>
      </c>
      <c r="F10" s="9">
        <v>21855</v>
      </c>
      <c r="G10" s="47">
        <f t="shared" si="1"/>
        <v>0.25495800279981334</v>
      </c>
      <c r="H10" s="54">
        <f t="shared" si="2"/>
        <v>0.56238917405506295</v>
      </c>
      <c r="I10" s="9">
        <v>675</v>
      </c>
      <c r="J10" s="9">
        <v>19249</v>
      </c>
      <c r="K10" s="9">
        <v>63777</v>
      </c>
      <c r="L10" s="9">
        <v>74726</v>
      </c>
      <c r="M10" s="9">
        <f t="shared" si="3"/>
        <v>48208</v>
      </c>
      <c r="N10" s="9">
        <v>53</v>
      </c>
      <c r="O10" s="6">
        <v>10906</v>
      </c>
      <c r="P10" s="9">
        <f t="shared" si="4"/>
        <v>48208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253" ht="14.5" x14ac:dyDescent="0.35">
      <c r="A11" s="40">
        <v>9</v>
      </c>
      <c r="B11" s="43">
        <f>'Population Totals'!B11</f>
        <v>86111</v>
      </c>
      <c r="C11" s="43">
        <v>40492</v>
      </c>
      <c r="D11" s="43">
        <v>15501</v>
      </c>
      <c r="E11" s="46">
        <f t="shared" si="0"/>
        <v>0.18001184517657443</v>
      </c>
      <c r="F11" s="43">
        <v>15019</v>
      </c>
      <c r="G11" s="50">
        <f t="shared" si="1"/>
        <v>0.1744144185992498</v>
      </c>
      <c r="H11" s="53">
        <f t="shared" si="2"/>
        <v>0.52976971583189136</v>
      </c>
      <c r="I11" s="57">
        <v>524</v>
      </c>
      <c r="J11" s="57">
        <v>11982</v>
      </c>
      <c r="K11" s="57">
        <v>71023</v>
      </c>
      <c r="L11" s="57">
        <v>75516</v>
      </c>
      <c r="M11" s="57">
        <f t="shared" si="3"/>
        <v>45619</v>
      </c>
      <c r="N11" s="57">
        <v>147</v>
      </c>
      <c r="O11" s="58">
        <v>10526</v>
      </c>
      <c r="P11" s="61">
        <f t="shared" si="4"/>
        <v>45619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253" ht="14.5" x14ac:dyDescent="0.35">
      <c r="A12" s="40">
        <v>10</v>
      </c>
      <c r="B12" s="9">
        <f>'Population Totals'!B12</f>
        <v>87812</v>
      </c>
      <c r="C12" s="9">
        <v>42572</v>
      </c>
      <c r="D12" s="9">
        <v>15138</v>
      </c>
      <c r="E12" s="47">
        <f t="shared" si="0"/>
        <v>0.17239101717305153</v>
      </c>
      <c r="F12" s="9">
        <v>22898</v>
      </c>
      <c r="G12" s="47">
        <f t="shared" si="1"/>
        <v>0.26076162711246753</v>
      </c>
      <c r="H12" s="54">
        <f t="shared" si="2"/>
        <v>0.51519154557463676</v>
      </c>
      <c r="I12" s="9">
        <v>632</v>
      </c>
      <c r="J12" s="9">
        <v>5858</v>
      </c>
      <c r="K12" s="9">
        <v>64787</v>
      </c>
      <c r="L12" s="9">
        <v>77252</v>
      </c>
      <c r="M12" s="9">
        <f t="shared" si="3"/>
        <v>45240</v>
      </c>
      <c r="N12" s="9">
        <v>111</v>
      </c>
      <c r="O12" s="6">
        <v>10433</v>
      </c>
      <c r="P12" s="9">
        <f t="shared" si="4"/>
        <v>45240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pans="1:253" ht="14.5" x14ac:dyDescent="0.35">
      <c r="A13" s="40">
        <v>11</v>
      </c>
      <c r="B13" s="43">
        <f>'Population Totals'!B13</f>
        <v>85651</v>
      </c>
      <c r="C13" s="43">
        <v>40357</v>
      </c>
      <c r="D13" s="43">
        <v>13762</v>
      </c>
      <c r="E13" s="46">
        <f t="shared" si="0"/>
        <v>0.16067529859546298</v>
      </c>
      <c r="F13" s="43">
        <v>11843</v>
      </c>
      <c r="G13" s="50">
        <f t="shared" si="1"/>
        <v>0.13827042299564513</v>
      </c>
      <c r="H13" s="53">
        <f t="shared" si="2"/>
        <v>0.52882044576245457</v>
      </c>
      <c r="I13" s="57">
        <v>298</v>
      </c>
      <c r="J13" s="57">
        <v>16023</v>
      </c>
      <c r="K13" s="57">
        <v>73724</v>
      </c>
      <c r="L13" s="57">
        <v>75364</v>
      </c>
      <c r="M13" s="57">
        <f t="shared" si="3"/>
        <v>45294</v>
      </c>
      <c r="N13" s="57">
        <v>103</v>
      </c>
      <c r="O13" s="58">
        <v>10203</v>
      </c>
      <c r="P13" s="61">
        <f t="shared" si="4"/>
        <v>45294</v>
      </c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253" ht="14.5" x14ac:dyDescent="0.35">
      <c r="A14" s="40">
        <v>12</v>
      </c>
      <c r="B14" s="9">
        <f>'Population Totals'!B14</f>
        <v>85069</v>
      </c>
      <c r="C14" s="9">
        <v>47764</v>
      </c>
      <c r="D14" s="9">
        <v>5791</v>
      </c>
      <c r="E14" s="47">
        <f t="shared" si="0"/>
        <v>6.8074151571077601E-2</v>
      </c>
      <c r="F14" s="9">
        <v>11722</v>
      </c>
      <c r="G14" s="47">
        <f t="shared" si="1"/>
        <v>0.13779402602593188</v>
      </c>
      <c r="H14" s="54">
        <f t="shared" si="2"/>
        <v>0.43852637270921252</v>
      </c>
      <c r="I14" s="9">
        <v>308</v>
      </c>
      <c r="J14" s="9">
        <v>16500</v>
      </c>
      <c r="K14" s="9">
        <v>73305</v>
      </c>
      <c r="L14" s="9">
        <v>74511</v>
      </c>
      <c r="M14" s="9">
        <f t="shared" si="3"/>
        <v>37305</v>
      </c>
      <c r="N14" s="9">
        <v>56</v>
      </c>
      <c r="O14" s="6">
        <v>10516</v>
      </c>
      <c r="P14" s="9">
        <f t="shared" si="4"/>
        <v>37305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253" ht="14.5" x14ac:dyDescent="0.35">
      <c r="A15" s="40">
        <v>13</v>
      </c>
      <c r="B15" s="43">
        <f>'Population Totals'!B15</f>
        <v>85843</v>
      </c>
      <c r="C15" s="43">
        <v>43191</v>
      </c>
      <c r="D15" s="43">
        <v>8200</v>
      </c>
      <c r="E15" s="46">
        <f t="shared" si="0"/>
        <v>9.552322262735459E-2</v>
      </c>
      <c r="F15" s="43">
        <v>11251</v>
      </c>
      <c r="G15" s="50">
        <f t="shared" si="1"/>
        <v>0.13106485094882517</v>
      </c>
      <c r="H15" s="53">
        <f t="shared" si="2"/>
        <v>0.49686054774413757</v>
      </c>
      <c r="I15" s="57">
        <v>360</v>
      </c>
      <c r="J15" s="57">
        <v>20279</v>
      </c>
      <c r="K15" s="57">
        <v>74888</v>
      </c>
      <c r="L15" s="57">
        <v>77251</v>
      </c>
      <c r="M15" s="57">
        <f t="shared" si="3"/>
        <v>42652</v>
      </c>
      <c r="N15" s="57">
        <v>57</v>
      </c>
      <c r="O15" s="58">
        <v>8888</v>
      </c>
      <c r="P15" s="61">
        <f t="shared" si="4"/>
        <v>42652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253" ht="14.5" x14ac:dyDescent="0.35">
      <c r="A16" s="40">
        <v>14</v>
      </c>
      <c r="B16" s="9">
        <f>'Population Totals'!B16</f>
        <v>86964</v>
      </c>
      <c r="C16" s="9">
        <v>49519</v>
      </c>
      <c r="D16" s="9">
        <v>3962</v>
      </c>
      <c r="E16" s="47">
        <f t="shared" si="0"/>
        <v>4.5559081918954969E-2</v>
      </c>
      <c r="F16" s="9">
        <v>9178</v>
      </c>
      <c r="G16" s="47">
        <f t="shared" si="1"/>
        <v>0.10553792373855848</v>
      </c>
      <c r="H16" s="54">
        <f t="shared" si="2"/>
        <v>0.43058047007957317</v>
      </c>
      <c r="I16" s="9">
        <v>198</v>
      </c>
      <c r="J16" s="9">
        <v>20358</v>
      </c>
      <c r="K16" s="9">
        <v>77744</v>
      </c>
      <c r="L16" s="9">
        <v>77630</v>
      </c>
      <c r="M16" s="9">
        <f t="shared" si="3"/>
        <v>37445</v>
      </c>
      <c r="N16" s="9">
        <v>43</v>
      </c>
      <c r="O16" s="6">
        <v>9292</v>
      </c>
      <c r="P16" s="9">
        <f t="shared" si="4"/>
        <v>37445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1" ht="14.5" x14ac:dyDescent="0.35">
      <c r="A17" s="40">
        <v>15</v>
      </c>
      <c r="B17" s="43">
        <f>'Population Totals'!B17</f>
        <v>86181</v>
      </c>
      <c r="C17" s="43">
        <v>53849</v>
      </c>
      <c r="D17" s="43">
        <v>2911</v>
      </c>
      <c r="E17" s="46">
        <f t="shared" si="0"/>
        <v>3.377774683514928E-2</v>
      </c>
      <c r="F17" s="43">
        <v>5874</v>
      </c>
      <c r="G17" s="50">
        <f t="shared" si="1"/>
        <v>6.8158874926027777E-2</v>
      </c>
      <c r="H17" s="53">
        <f t="shared" si="2"/>
        <v>0.37516389923533028</v>
      </c>
      <c r="I17" s="57">
        <v>107</v>
      </c>
      <c r="J17" s="57">
        <v>19618</v>
      </c>
      <c r="K17" s="57">
        <v>80285</v>
      </c>
      <c r="L17" s="57">
        <v>78270</v>
      </c>
      <c r="M17" s="57">
        <f t="shared" si="3"/>
        <v>32332</v>
      </c>
      <c r="N17" s="57">
        <v>43</v>
      </c>
      <c r="O17" s="58">
        <v>7889</v>
      </c>
      <c r="P17" s="61">
        <f t="shared" si="4"/>
        <v>32332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ht="14.5" x14ac:dyDescent="0.35">
      <c r="A18" s="40">
        <v>16</v>
      </c>
      <c r="B18" s="9">
        <f>'Population Totals'!B18</f>
        <v>87344</v>
      </c>
      <c r="C18" s="9">
        <v>55830</v>
      </c>
      <c r="D18" s="9">
        <v>6513</v>
      </c>
      <c r="E18" s="47">
        <f t="shared" si="0"/>
        <v>7.4567228430115401E-2</v>
      </c>
      <c r="F18" s="9">
        <v>10147</v>
      </c>
      <c r="G18" s="47">
        <f t="shared" si="1"/>
        <v>0.11617283385235391</v>
      </c>
      <c r="H18" s="54">
        <f t="shared" si="2"/>
        <v>0.36080326067045249</v>
      </c>
      <c r="I18" s="9">
        <v>242</v>
      </c>
      <c r="J18" s="9">
        <v>11288</v>
      </c>
      <c r="K18" s="9">
        <v>77140</v>
      </c>
      <c r="L18" s="9">
        <v>78257</v>
      </c>
      <c r="M18" s="9">
        <f t="shared" si="3"/>
        <v>31514</v>
      </c>
      <c r="N18" s="9">
        <v>37</v>
      </c>
      <c r="O18" s="6">
        <v>9030</v>
      </c>
      <c r="P18" s="9">
        <f t="shared" si="4"/>
        <v>31514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pans="1:31" ht="14.5" x14ac:dyDescent="0.35">
      <c r="A19" s="40">
        <v>17</v>
      </c>
      <c r="B19" s="43">
        <f>'Population Totals'!B19</f>
        <v>86527</v>
      </c>
      <c r="C19" s="43">
        <v>32128</v>
      </c>
      <c r="D19" s="43">
        <v>8060</v>
      </c>
      <c r="E19" s="46">
        <f t="shared" si="0"/>
        <v>9.315011499300796E-2</v>
      </c>
      <c r="F19" s="43">
        <v>16268</v>
      </c>
      <c r="G19" s="50">
        <f t="shared" si="1"/>
        <v>0.18801067874767413</v>
      </c>
      <c r="H19" s="53">
        <f t="shared" si="2"/>
        <v>0.62869393368543924</v>
      </c>
      <c r="I19" s="57">
        <v>536</v>
      </c>
      <c r="J19" s="57">
        <v>28314</v>
      </c>
      <c r="K19" s="57">
        <v>70176</v>
      </c>
      <c r="L19" s="57">
        <v>78052</v>
      </c>
      <c r="M19" s="57">
        <f t="shared" si="3"/>
        <v>54399</v>
      </c>
      <c r="N19" s="57">
        <v>26</v>
      </c>
      <c r="O19" s="58">
        <v>8392</v>
      </c>
      <c r="P19" s="61">
        <f t="shared" si="4"/>
        <v>54399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1" ht="14.5" x14ac:dyDescent="0.35">
      <c r="A20" s="40">
        <v>18</v>
      </c>
      <c r="B20" s="9">
        <f>'Population Totals'!B20</f>
        <v>84633</v>
      </c>
      <c r="C20" s="9">
        <v>35668</v>
      </c>
      <c r="D20" s="9">
        <v>6282</v>
      </c>
      <c r="E20" s="47">
        <f t="shared" si="0"/>
        <v>7.4226365602070118E-2</v>
      </c>
      <c r="F20" s="9">
        <v>14894</v>
      </c>
      <c r="G20" s="47">
        <f t="shared" si="1"/>
        <v>0.17598336346342444</v>
      </c>
      <c r="H20" s="54">
        <f t="shared" si="2"/>
        <v>0.57855682771495753</v>
      </c>
      <c r="I20" s="9">
        <v>469</v>
      </c>
      <c r="J20" s="9">
        <v>25440</v>
      </c>
      <c r="K20" s="9">
        <v>69685</v>
      </c>
      <c r="L20" s="9">
        <v>75368</v>
      </c>
      <c r="M20" s="9">
        <f t="shared" si="3"/>
        <v>48965</v>
      </c>
      <c r="N20" s="9">
        <v>62</v>
      </c>
      <c r="O20" s="6">
        <v>9211</v>
      </c>
      <c r="P20" s="9">
        <f t="shared" si="4"/>
        <v>48965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pans="1:31" ht="14.5" x14ac:dyDescent="0.35">
      <c r="A21" s="40">
        <v>19</v>
      </c>
      <c r="B21" s="43">
        <f>'Population Totals'!B21</f>
        <v>84943</v>
      </c>
      <c r="C21" s="43">
        <v>52160</v>
      </c>
      <c r="D21" s="43">
        <v>7743</v>
      </c>
      <c r="E21" s="46">
        <f t="shared" si="0"/>
        <v>9.115524528213037E-2</v>
      </c>
      <c r="F21" s="43">
        <v>10266</v>
      </c>
      <c r="G21" s="50">
        <f t="shared" si="1"/>
        <v>0.12085751621675712</v>
      </c>
      <c r="H21" s="53">
        <f t="shared" si="2"/>
        <v>0.38594116054295236</v>
      </c>
      <c r="I21" s="57">
        <v>350</v>
      </c>
      <c r="J21" s="57">
        <v>10935</v>
      </c>
      <c r="K21" s="57">
        <v>74604</v>
      </c>
      <c r="L21" s="57">
        <v>75290</v>
      </c>
      <c r="M21" s="57">
        <f t="shared" si="3"/>
        <v>32783</v>
      </c>
      <c r="N21" s="57">
        <v>69</v>
      </c>
      <c r="O21" s="58">
        <v>9580</v>
      </c>
      <c r="P21" s="61">
        <f t="shared" si="4"/>
        <v>32783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1:31" ht="14.5" x14ac:dyDescent="0.35">
      <c r="A22" s="40">
        <v>20</v>
      </c>
      <c r="B22" s="9">
        <f>'Population Totals'!B22</f>
        <v>85519</v>
      </c>
      <c r="C22" s="9">
        <v>29470</v>
      </c>
      <c r="D22" s="9">
        <v>18331</v>
      </c>
      <c r="E22" s="47">
        <f t="shared" si="0"/>
        <v>0.21435002747927362</v>
      </c>
      <c r="F22" s="9">
        <v>27943</v>
      </c>
      <c r="G22" s="47">
        <f t="shared" si="1"/>
        <v>0.3267461032051357</v>
      </c>
      <c r="H22" s="54">
        <f t="shared" si="2"/>
        <v>0.65539821560121148</v>
      </c>
      <c r="I22" s="9">
        <v>757</v>
      </c>
      <c r="J22" s="9">
        <v>8322</v>
      </c>
      <c r="K22" s="9">
        <v>57369</v>
      </c>
      <c r="L22" s="9">
        <v>72927</v>
      </c>
      <c r="M22" s="9">
        <f t="shared" si="3"/>
        <v>56049</v>
      </c>
      <c r="N22" s="9">
        <v>116</v>
      </c>
      <c r="O22" s="6">
        <v>12385</v>
      </c>
      <c r="P22" s="9">
        <f t="shared" si="4"/>
        <v>56049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1:31" ht="14.5" x14ac:dyDescent="0.35">
      <c r="A23" s="40">
        <v>21</v>
      </c>
      <c r="B23" s="43">
        <f>'Population Totals'!B23</f>
        <v>88024</v>
      </c>
      <c r="C23" s="43">
        <v>23683</v>
      </c>
      <c r="D23" s="43">
        <v>30917</v>
      </c>
      <c r="E23" s="46">
        <f t="shared" si="0"/>
        <v>0.35123375443060983</v>
      </c>
      <c r="F23" s="43">
        <v>23219</v>
      </c>
      <c r="G23" s="50">
        <f t="shared" si="1"/>
        <v>0.26378033263655365</v>
      </c>
      <c r="H23" s="53">
        <f t="shared" si="2"/>
        <v>0.73094837771516863</v>
      </c>
      <c r="I23" s="57">
        <v>705</v>
      </c>
      <c r="J23" s="57">
        <v>8297</v>
      </c>
      <c r="K23" s="57">
        <v>64578</v>
      </c>
      <c r="L23" s="57">
        <v>76318</v>
      </c>
      <c r="M23" s="57">
        <f t="shared" si="3"/>
        <v>64341</v>
      </c>
      <c r="N23" s="57">
        <v>179</v>
      </c>
      <c r="O23" s="58">
        <v>11479</v>
      </c>
      <c r="P23" s="61">
        <f t="shared" si="4"/>
        <v>64341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1:31" ht="14.5" x14ac:dyDescent="0.35">
      <c r="A24" s="40">
        <v>22</v>
      </c>
      <c r="B24" s="9">
        <f>'Population Totals'!B24</f>
        <v>87980</v>
      </c>
      <c r="C24" s="9">
        <v>30808</v>
      </c>
      <c r="D24" s="9">
        <v>21411</v>
      </c>
      <c r="E24" s="47">
        <f t="shared" si="0"/>
        <v>0.24336212775630825</v>
      </c>
      <c r="F24" s="9">
        <v>24404</v>
      </c>
      <c r="G24" s="47">
        <f t="shared" si="1"/>
        <v>0.27738122300522844</v>
      </c>
      <c r="H24" s="54">
        <f t="shared" si="2"/>
        <v>0.64982950670606954</v>
      </c>
      <c r="I24" s="9">
        <v>655</v>
      </c>
      <c r="J24" s="9">
        <v>9082</v>
      </c>
      <c r="K24" s="9">
        <v>63397</v>
      </c>
      <c r="L24" s="9">
        <v>75257</v>
      </c>
      <c r="M24" s="9">
        <f t="shared" si="3"/>
        <v>57172</v>
      </c>
      <c r="N24" s="9">
        <v>140</v>
      </c>
      <c r="O24" s="6">
        <v>12544</v>
      </c>
      <c r="P24" s="9">
        <f t="shared" si="4"/>
        <v>57172</v>
      </c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1:31" ht="14.5" x14ac:dyDescent="0.35">
      <c r="A25" s="40">
        <v>23</v>
      </c>
      <c r="B25" s="43">
        <f>'Population Totals'!B25</f>
        <v>87786</v>
      </c>
      <c r="C25" s="43">
        <v>51655</v>
      </c>
      <c r="D25" s="43">
        <v>10514</v>
      </c>
      <c r="E25" s="46">
        <f t="shared" si="0"/>
        <v>0.11976852801130021</v>
      </c>
      <c r="F25" s="43">
        <v>16344</v>
      </c>
      <c r="G25" s="50">
        <f t="shared" si="1"/>
        <v>0.18618002870617184</v>
      </c>
      <c r="H25" s="53">
        <f t="shared" si="2"/>
        <v>0.41158043423780555</v>
      </c>
      <c r="I25" s="57">
        <v>584</v>
      </c>
      <c r="J25" s="57">
        <v>6264</v>
      </c>
      <c r="K25" s="57">
        <v>71244</v>
      </c>
      <c r="L25" s="57">
        <v>77200</v>
      </c>
      <c r="M25" s="57">
        <f t="shared" si="3"/>
        <v>36131</v>
      </c>
      <c r="N25" s="57">
        <v>96</v>
      </c>
      <c r="O25" s="58">
        <v>10388</v>
      </c>
      <c r="P25" s="61">
        <f t="shared" si="4"/>
        <v>36131</v>
      </c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1:31" ht="14.5" x14ac:dyDescent="0.35">
      <c r="A26" s="40">
        <v>24</v>
      </c>
      <c r="B26" s="9">
        <f>'Population Totals'!B26</f>
        <v>87573</v>
      </c>
      <c r="C26" s="9">
        <v>31145</v>
      </c>
      <c r="D26" s="9">
        <v>10156</v>
      </c>
      <c r="E26" s="47">
        <f t="shared" si="0"/>
        <v>0.11597181779772305</v>
      </c>
      <c r="F26" s="9">
        <v>39577</v>
      </c>
      <c r="G26" s="47">
        <f t="shared" si="1"/>
        <v>0.4519315314080824</v>
      </c>
      <c r="H26" s="54">
        <f t="shared" si="2"/>
        <v>0.6443538533566282</v>
      </c>
      <c r="I26" s="9">
        <v>1095</v>
      </c>
      <c r="J26" s="9">
        <v>7428</v>
      </c>
      <c r="K26" s="9">
        <v>48179</v>
      </c>
      <c r="L26" s="9">
        <v>76047</v>
      </c>
      <c r="M26" s="9">
        <f t="shared" si="3"/>
        <v>56428</v>
      </c>
      <c r="N26" s="9">
        <v>60</v>
      </c>
      <c r="O26" s="6">
        <v>11709</v>
      </c>
      <c r="P26" s="9">
        <f t="shared" si="4"/>
        <v>56428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1" ht="14.5" x14ac:dyDescent="0.35">
      <c r="A27" s="40">
        <v>25</v>
      </c>
      <c r="B27" s="43">
        <f>'Population Totals'!B27</f>
        <v>87867</v>
      </c>
      <c r="C27" s="43">
        <v>48438</v>
      </c>
      <c r="D27" s="43">
        <v>10432</v>
      </c>
      <c r="E27" s="46">
        <f t="shared" si="0"/>
        <v>0.11872489102848624</v>
      </c>
      <c r="F27" s="43">
        <v>13892</v>
      </c>
      <c r="G27" s="50">
        <f t="shared" si="1"/>
        <v>0.158102586864238</v>
      </c>
      <c r="H27" s="53">
        <f t="shared" si="2"/>
        <v>0.44873501997336884</v>
      </c>
      <c r="I27" s="57">
        <v>398</v>
      </c>
      <c r="J27" s="57">
        <v>11773</v>
      </c>
      <c r="K27" s="57">
        <v>73873</v>
      </c>
      <c r="L27" s="57">
        <v>77976</v>
      </c>
      <c r="M27" s="57">
        <f t="shared" si="3"/>
        <v>39429</v>
      </c>
      <c r="N27" s="57">
        <v>58</v>
      </c>
      <c r="O27" s="58">
        <v>9789</v>
      </c>
      <c r="P27" s="61">
        <f t="shared" si="4"/>
        <v>39429</v>
      </c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1" ht="14.5" x14ac:dyDescent="0.35">
      <c r="A28" s="40">
        <v>26</v>
      </c>
      <c r="B28" s="9">
        <f>'Population Totals'!B28</f>
        <v>87989</v>
      </c>
      <c r="C28" s="9">
        <v>34247</v>
      </c>
      <c r="D28" s="9">
        <v>6592</v>
      </c>
      <c r="E28" s="47">
        <f t="shared" si="0"/>
        <v>7.4918455716055418E-2</v>
      </c>
      <c r="F28" s="9">
        <v>6642</v>
      </c>
      <c r="G28" s="47">
        <f t="shared" si="1"/>
        <v>7.5486708565843455E-2</v>
      </c>
      <c r="H28" s="54">
        <f t="shared" si="2"/>
        <v>0.61078089306617878</v>
      </c>
      <c r="I28" s="9">
        <v>225</v>
      </c>
      <c r="J28" s="9">
        <v>36727</v>
      </c>
      <c r="K28" s="9">
        <v>81309</v>
      </c>
      <c r="L28" s="9">
        <v>79986</v>
      </c>
      <c r="M28" s="9">
        <f t="shared" si="3"/>
        <v>53742</v>
      </c>
      <c r="N28" s="9">
        <v>66</v>
      </c>
      <c r="O28" s="6">
        <v>7965</v>
      </c>
      <c r="P28" s="9">
        <f t="shared" si="4"/>
        <v>53742</v>
      </c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1" ht="14.5" x14ac:dyDescent="0.35">
      <c r="A29" s="40">
        <v>27</v>
      </c>
      <c r="B29" s="43">
        <f>'Population Totals'!B29</f>
        <v>86042</v>
      </c>
      <c r="C29" s="43">
        <v>40086</v>
      </c>
      <c r="D29" s="43">
        <v>6331</v>
      </c>
      <c r="E29" s="46">
        <f t="shared" si="0"/>
        <v>7.358034448292694E-2</v>
      </c>
      <c r="F29" s="43">
        <v>24554</v>
      </c>
      <c r="G29" s="50">
        <f t="shared" si="1"/>
        <v>0.28537226005904093</v>
      </c>
      <c r="H29" s="53">
        <f t="shared" si="2"/>
        <v>0.53411124799516518</v>
      </c>
      <c r="I29" s="57">
        <v>573</v>
      </c>
      <c r="J29" s="57">
        <v>13440</v>
      </c>
      <c r="K29" s="57">
        <v>61366</v>
      </c>
      <c r="L29" s="57">
        <v>74169</v>
      </c>
      <c r="M29" s="57">
        <f t="shared" si="3"/>
        <v>45956</v>
      </c>
      <c r="N29" s="57">
        <v>49</v>
      </c>
      <c r="O29" s="58">
        <v>11751</v>
      </c>
      <c r="P29" s="61">
        <f t="shared" si="4"/>
        <v>45956</v>
      </c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1" ht="14.5" x14ac:dyDescent="0.35">
      <c r="A30" s="40">
        <v>28</v>
      </c>
      <c r="B30" s="9">
        <f>'Population Totals'!B30</f>
        <v>86457</v>
      </c>
      <c r="C30" s="9">
        <v>49744</v>
      </c>
      <c r="D30" s="9">
        <v>7095</v>
      </c>
      <c r="E30" s="47">
        <f t="shared" si="0"/>
        <v>8.2063916166417991E-2</v>
      </c>
      <c r="F30" s="9">
        <v>9044</v>
      </c>
      <c r="G30" s="47">
        <f t="shared" si="1"/>
        <v>0.10460691441988502</v>
      </c>
      <c r="H30" s="54">
        <f t="shared" si="2"/>
        <v>0.42463883780376371</v>
      </c>
      <c r="I30" s="9">
        <v>249</v>
      </c>
      <c r="J30" s="9">
        <v>17176</v>
      </c>
      <c r="K30" s="9">
        <v>77359</v>
      </c>
      <c r="L30" s="9">
        <v>77533</v>
      </c>
      <c r="M30" s="9">
        <f t="shared" si="3"/>
        <v>36713</v>
      </c>
      <c r="N30" s="9">
        <v>60</v>
      </c>
      <c r="O30" s="6">
        <v>8870</v>
      </c>
      <c r="P30" s="9">
        <f t="shared" si="4"/>
        <v>36713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1" ht="14.5" x14ac:dyDescent="0.35">
      <c r="A31" s="40">
        <v>29</v>
      </c>
      <c r="B31" s="43">
        <f>'Population Totals'!B31</f>
        <v>87515</v>
      </c>
      <c r="C31" s="43">
        <v>58287</v>
      </c>
      <c r="D31" s="43">
        <v>5727</v>
      </c>
      <c r="E31" s="46">
        <f t="shared" si="0"/>
        <v>6.544021024967149E-2</v>
      </c>
      <c r="F31" s="43">
        <v>13660</v>
      </c>
      <c r="G31" s="50">
        <f t="shared" si="1"/>
        <v>0.15608752785236815</v>
      </c>
      <c r="H31" s="53">
        <f t="shared" si="2"/>
        <v>0.3339770325087128</v>
      </c>
      <c r="I31" s="57">
        <v>341</v>
      </c>
      <c r="J31" s="57">
        <v>6687</v>
      </c>
      <c r="K31" s="57">
        <v>73757</v>
      </c>
      <c r="L31" s="57">
        <v>78398</v>
      </c>
      <c r="M31" s="57">
        <f t="shared" si="3"/>
        <v>29228</v>
      </c>
      <c r="N31" s="57">
        <v>45</v>
      </c>
      <c r="O31" s="58">
        <v>9019</v>
      </c>
      <c r="P31" s="61">
        <f t="shared" si="4"/>
        <v>29228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1" ht="14.5" x14ac:dyDescent="0.35">
      <c r="A32" s="40">
        <v>30</v>
      </c>
      <c r="B32" s="9">
        <f>'Population Totals'!B32</f>
        <v>87933</v>
      </c>
      <c r="C32" s="9">
        <v>56091</v>
      </c>
      <c r="D32" s="9">
        <v>5401</v>
      </c>
      <c r="E32" s="47">
        <f t="shared" si="0"/>
        <v>6.1421764297817656E-2</v>
      </c>
      <c r="F32" s="9">
        <v>6731</v>
      </c>
      <c r="G32" s="47">
        <f t="shared" si="1"/>
        <v>7.6546916402260815E-2</v>
      </c>
      <c r="H32" s="54">
        <f t="shared" si="2"/>
        <v>0.3621166115110368</v>
      </c>
      <c r="I32" s="9">
        <v>245</v>
      </c>
      <c r="J32" s="9">
        <v>15961</v>
      </c>
      <c r="K32" s="9">
        <v>81320</v>
      </c>
      <c r="L32" s="9">
        <v>79992</v>
      </c>
      <c r="M32" s="9">
        <f t="shared" si="3"/>
        <v>31842</v>
      </c>
      <c r="N32" s="9">
        <v>58</v>
      </c>
      <c r="O32" s="6">
        <v>8059</v>
      </c>
      <c r="P32" s="9">
        <f t="shared" si="4"/>
        <v>31842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 ht="14.5" x14ac:dyDescent="0.35">
      <c r="A33" s="40">
        <v>31</v>
      </c>
      <c r="B33" s="43">
        <f>'Population Totals'!B33</f>
        <v>88004</v>
      </c>
      <c r="C33" s="43">
        <v>72241</v>
      </c>
      <c r="D33" s="43">
        <v>4754</v>
      </c>
      <c r="E33" s="46">
        <f t="shared" si="0"/>
        <v>5.4020271805827011E-2</v>
      </c>
      <c r="F33" s="43">
        <v>6433</v>
      </c>
      <c r="G33" s="50">
        <f t="shared" si="1"/>
        <v>7.3098950047725098E-2</v>
      </c>
      <c r="H33" s="53">
        <f t="shared" si="2"/>
        <v>0.1791168583246216</v>
      </c>
      <c r="I33" s="57">
        <v>363</v>
      </c>
      <c r="J33" s="57">
        <v>1381</v>
      </c>
      <c r="K33" s="57">
        <v>81644</v>
      </c>
      <c r="L33" s="57">
        <v>81283</v>
      </c>
      <c r="M33" s="57">
        <f t="shared" si="3"/>
        <v>15763</v>
      </c>
      <c r="N33" s="57">
        <v>53</v>
      </c>
      <c r="O33" s="58">
        <v>6794</v>
      </c>
      <c r="P33" s="61">
        <f t="shared" si="4"/>
        <v>15763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 ht="14.5" x14ac:dyDescent="0.35">
      <c r="A34" s="40">
        <v>32</v>
      </c>
      <c r="B34" s="9">
        <f>'Population Totals'!B34</f>
        <v>87836</v>
      </c>
      <c r="C34" s="9">
        <v>67423</v>
      </c>
      <c r="D34" s="9">
        <v>8176</v>
      </c>
      <c r="E34" s="47">
        <f t="shared" si="0"/>
        <v>9.3082562958240356E-2</v>
      </c>
      <c r="F34" s="9">
        <v>8549</v>
      </c>
      <c r="G34" s="47">
        <f t="shared" si="1"/>
        <v>9.7329113347602345E-2</v>
      </c>
      <c r="H34" s="54">
        <f t="shared" si="2"/>
        <v>0.23239901634864976</v>
      </c>
      <c r="I34" s="9">
        <v>426</v>
      </c>
      <c r="J34" s="9">
        <v>1009</v>
      </c>
      <c r="K34" s="9">
        <v>79506</v>
      </c>
      <c r="L34" s="9">
        <v>81507</v>
      </c>
      <c r="M34" s="9">
        <f t="shared" si="3"/>
        <v>20413</v>
      </c>
      <c r="N34" s="9">
        <v>34</v>
      </c>
      <c r="O34" s="6">
        <v>6548</v>
      </c>
      <c r="P34" s="9">
        <f t="shared" si="4"/>
        <v>20413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14.5" x14ac:dyDescent="0.35">
      <c r="A35" s="40">
        <v>33</v>
      </c>
      <c r="B35" s="43">
        <f>'Population Totals'!B35</f>
        <v>87983</v>
      </c>
      <c r="C35" s="43">
        <v>45083</v>
      </c>
      <c r="D35" s="43">
        <v>20348</v>
      </c>
      <c r="E35" s="46">
        <f t="shared" ref="E35:E38" si="5">IF(ISERROR(D35/B35),"",D35/B35)</f>
        <v>0.231271950263119</v>
      </c>
      <c r="F35" s="43">
        <v>16113</v>
      </c>
      <c r="G35" s="50">
        <f t="shared" ref="G35:G38" si="6">IF(ISERROR(F35/B35),"",F35/B35)</f>
        <v>0.18313765159178477</v>
      </c>
      <c r="H35" s="53">
        <f t="shared" ref="H35:H38" si="7">IF(ISERROR(P35/B35),"",P35/B35)</f>
        <v>0.48759419433299617</v>
      </c>
      <c r="I35" s="57">
        <v>611</v>
      </c>
      <c r="J35" s="57">
        <v>4133</v>
      </c>
      <c r="K35" s="57">
        <v>72619</v>
      </c>
      <c r="L35" s="57">
        <v>77079</v>
      </c>
      <c r="M35" s="57">
        <f t="shared" ref="M35:M38" si="8">B35-C35</f>
        <v>42900</v>
      </c>
      <c r="N35" s="57">
        <v>151</v>
      </c>
      <c r="O35" s="58">
        <v>11653</v>
      </c>
      <c r="P35" s="61">
        <f t="shared" ref="P35:P38" si="9">B35-C35</f>
        <v>42900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14.5" x14ac:dyDescent="0.35">
      <c r="A36" s="40">
        <v>34</v>
      </c>
      <c r="B36" s="9">
        <f>'Population Totals'!B36</f>
        <v>87815</v>
      </c>
      <c r="C36" s="9">
        <v>55546</v>
      </c>
      <c r="D36" s="9">
        <v>14897</v>
      </c>
      <c r="E36" s="47">
        <f t="shared" si="5"/>
        <v>0.16964072197232818</v>
      </c>
      <c r="F36" s="9">
        <v>9615</v>
      </c>
      <c r="G36" s="47">
        <f t="shared" si="6"/>
        <v>0.10949154472470535</v>
      </c>
      <c r="H36" s="54">
        <f t="shared" si="7"/>
        <v>0.36746569492683484</v>
      </c>
      <c r="I36" s="9">
        <v>664</v>
      </c>
      <c r="J36" s="9">
        <v>3124</v>
      </c>
      <c r="K36" s="9">
        <v>77689</v>
      </c>
      <c r="L36" s="9">
        <v>78263</v>
      </c>
      <c r="M36" s="9">
        <f t="shared" si="8"/>
        <v>32269</v>
      </c>
      <c r="N36" s="9">
        <v>115</v>
      </c>
      <c r="O36" s="6">
        <v>9041</v>
      </c>
      <c r="P36" s="9">
        <f t="shared" si="9"/>
        <v>32269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14.5" x14ac:dyDescent="0.35">
      <c r="A37" s="40">
        <v>35</v>
      </c>
      <c r="B37" s="43">
        <f>'Population Totals'!B37</f>
        <v>84901</v>
      </c>
      <c r="C37" s="43">
        <v>54160</v>
      </c>
      <c r="D37" s="43">
        <v>13298</v>
      </c>
      <c r="E37" s="46">
        <f t="shared" si="5"/>
        <v>0.15662948610734856</v>
      </c>
      <c r="F37" s="43">
        <v>10875</v>
      </c>
      <c r="G37" s="50">
        <f t="shared" si="6"/>
        <v>0.12809036407109456</v>
      </c>
      <c r="H37" s="53">
        <f t="shared" si="7"/>
        <v>0.36208054086524305</v>
      </c>
      <c r="I37" s="57">
        <v>365</v>
      </c>
      <c r="J37" s="57">
        <v>2624</v>
      </c>
      <c r="K37" s="57">
        <v>73673</v>
      </c>
      <c r="L37" s="57">
        <v>76011</v>
      </c>
      <c r="M37" s="57">
        <f t="shared" si="8"/>
        <v>30741</v>
      </c>
      <c r="N37" s="57">
        <v>72</v>
      </c>
      <c r="O37" s="58">
        <v>8537</v>
      </c>
      <c r="P37" s="61">
        <f t="shared" si="9"/>
        <v>30741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pans="1:31" ht="14.5" x14ac:dyDescent="0.35">
      <c r="A38" s="40">
        <v>36</v>
      </c>
      <c r="B38" s="9">
        <f>'Population Totals'!B38</f>
        <v>86807</v>
      </c>
      <c r="C38" s="9">
        <v>55282</v>
      </c>
      <c r="D38" s="9">
        <v>17356</v>
      </c>
      <c r="E38" s="47">
        <f t="shared" si="5"/>
        <v>0.19993779303512391</v>
      </c>
      <c r="F38" s="9">
        <v>7747</v>
      </c>
      <c r="G38" s="47">
        <f t="shared" si="6"/>
        <v>8.9243954980589124E-2</v>
      </c>
      <c r="H38" s="54">
        <f t="shared" si="7"/>
        <v>0.36316195698503578</v>
      </c>
      <c r="I38" s="9">
        <v>476</v>
      </c>
      <c r="J38" s="9">
        <v>1650</v>
      </c>
      <c r="K38" s="9">
        <v>78624</v>
      </c>
      <c r="L38" s="9">
        <v>78608</v>
      </c>
      <c r="M38" s="9">
        <f t="shared" si="8"/>
        <v>31525</v>
      </c>
      <c r="N38" s="9">
        <v>70</v>
      </c>
      <c r="O38" s="6">
        <v>7763</v>
      </c>
      <c r="P38" s="9">
        <f t="shared" si="9"/>
        <v>31525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pans="1:31" x14ac:dyDescent="0.25"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pans="1:31" x14ac:dyDescent="0.25"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pans="1:31" x14ac:dyDescent="0.25"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pans="1:31" x14ac:dyDescent="0.25"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pans="1:31" x14ac:dyDescent="0.25"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pans="1:31" x14ac:dyDescent="0.25"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pans="1:31" x14ac:dyDescent="0.25"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 x14ac:dyDescent="0.25"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pans="1:31" x14ac:dyDescent="0.25"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pans="1:31" x14ac:dyDescent="0.25"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pans="18:31" x14ac:dyDescent="0.25"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pans="18:31" x14ac:dyDescent="0.25"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pans="18:31" x14ac:dyDescent="0.25"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8:31" x14ac:dyDescent="0.25"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pans="18:31" x14ac:dyDescent="0.25"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pans="18:31" x14ac:dyDescent="0.25"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pans="18:31" x14ac:dyDescent="0.25"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pans="18:31" x14ac:dyDescent="0.25"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pans="18:31" x14ac:dyDescent="0.25"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pans="18:31" x14ac:dyDescent="0.25"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pans="18:31" x14ac:dyDescent="0.25"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pans="18:31" x14ac:dyDescent="0.25"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pans="18:31" x14ac:dyDescent="0.25"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pans="18:31" x14ac:dyDescent="0.25"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pans="18:31" x14ac:dyDescent="0.25"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pans="18:31" x14ac:dyDescent="0.25"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8:31" x14ac:dyDescent="0.25"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8:31" x14ac:dyDescent="0.25"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pans="18:31" x14ac:dyDescent="0.25"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pans="18:31" x14ac:dyDescent="0.25"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pans="18:31" x14ac:dyDescent="0.25"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pans="18:31" x14ac:dyDescent="0.25"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pans="18:31" x14ac:dyDescent="0.25"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pans="18:31" x14ac:dyDescent="0.25"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pans="18:31" x14ac:dyDescent="0.25"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pans="18:31" x14ac:dyDescent="0.25"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pans="18:31" x14ac:dyDescent="0.25"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pans="18:31" x14ac:dyDescent="0.25"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pans="18:31" x14ac:dyDescent="0.25"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pans="18:31" x14ac:dyDescent="0.25"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pans="18:31" x14ac:dyDescent="0.25"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pans="18:31" x14ac:dyDescent="0.25"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pans="18:31" x14ac:dyDescent="0.25"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pans="18:31" x14ac:dyDescent="0.25"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pans="18:31" x14ac:dyDescent="0.25"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pans="18:31" x14ac:dyDescent="0.25"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pans="18:31" x14ac:dyDescent="0.25"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pans="18:31" x14ac:dyDescent="0.25"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pans="18:31" x14ac:dyDescent="0.25"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pans="18:31" x14ac:dyDescent="0.25"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pans="18:31" x14ac:dyDescent="0.25"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pans="18:31" x14ac:dyDescent="0.25"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pans="18:31" x14ac:dyDescent="0.25"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pans="18:31" x14ac:dyDescent="0.25"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pans="18:31" x14ac:dyDescent="0.25"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pans="18:31" x14ac:dyDescent="0.25"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pans="18:31" x14ac:dyDescent="0.25"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pans="18:31" x14ac:dyDescent="0.25"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pans="18:31" x14ac:dyDescent="0.25"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pans="18:31" x14ac:dyDescent="0.25"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pans="18:31" x14ac:dyDescent="0.25"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pans="18:31" x14ac:dyDescent="0.25"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pans="18:31" x14ac:dyDescent="0.25"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pans="18:31" x14ac:dyDescent="0.25"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1048576"/>
  <sheetViews>
    <sheetView showRowColHeaders="0" zoomScale="120" workbookViewId="0">
      <pane xSplit="1" ySplit="2" topLeftCell="B31" activePane="bottomRight" state="frozen"/>
      <selection pane="topRight"/>
      <selection pane="bottomLeft"/>
      <selection pane="bottomRight" activeCell="N40" sqref="N40"/>
    </sheetView>
  </sheetViews>
  <sheetFormatPr defaultColWidth="9.26953125" defaultRowHeight="12.5" x14ac:dyDescent="0.25"/>
  <cols>
    <col min="1" max="1" width="11" style="1" customWidth="1"/>
    <col min="2" max="6" width="13.1796875" style="37" customWidth="1"/>
    <col min="7" max="7" width="16.1796875" style="37" customWidth="1"/>
    <col min="8" max="8" width="13.1796875" style="37" customWidth="1"/>
    <col min="9" max="11" width="16.453125" style="37" customWidth="1"/>
    <col min="12" max="14" width="13.1796875" style="37" customWidth="1"/>
    <col min="15" max="259" width="9.1796875" style="37" bestFit="1"/>
  </cols>
  <sheetData>
    <row r="1" spans="1:16" ht="15" customHeight="1" x14ac:dyDescent="0.3">
      <c r="A1" s="62" t="s">
        <v>0</v>
      </c>
      <c r="B1" s="86" t="s">
        <v>28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6" s="39" customFormat="1" ht="18.75" customHeight="1" x14ac:dyDescent="0.3">
      <c r="A2" s="63"/>
      <c r="B2" s="64" t="s">
        <v>29</v>
      </c>
      <c r="C2" s="64" t="s">
        <v>30</v>
      </c>
      <c r="D2" s="64" t="s">
        <v>31</v>
      </c>
      <c r="E2" s="64" t="s">
        <v>32</v>
      </c>
      <c r="F2" s="64" t="s">
        <v>33</v>
      </c>
      <c r="G2" s="64" t="s">
        <v>34</v>
      </c>
      <c r="H2" s="64" t="s">
        <v>35</v>
      </c>
      <c r="I2" s="64" t="s">
        <v>36</v>
      </c>
      <c r="J2" s="64" t="s">
        <v>37</v>
      </c>
      <c r="K2" s="64" t="s">
        <v>38</v>
      </c>
      <c r="L2" s="64" t="s">
        <v>39</v>
      </c>
      <c r="M2" s="64" t="s">
        <v>40</v>
      </c>
      <c r="N2" s="64" t="s">
        <v>41</v>
      </c>
    </row>
    <row r="3" spans="1:16" ht="12.25" customHeight="1" x14ac:dyDescent="0.3">
      <c r="A3" s="62">
        <v>1</v>
      </c>
      <c r="B3" s="43">
        <v>71053</v>
      </c>
      <c r="C3" s="43">
        <v>29975</v>
      </c>
      <c r="D3" s="43">
        <v>19449</v>
      </c>
      <c r="E3" s="43">
        <v>13247</v>
      </c>
      <c r="F3" s="43">
        <v>57806</v>
      </c>
      <c r="G3" s="43">
        <v>28396</v>
      </c>
      <c r="H3" s="43">
        <v>6693</v>
      </c>
      <c r="I3" s="43">
        <v>341</v>
      </c>
      <c r="J3" s="65">
        <v>98</v>
      </c>
      <c r="K3" s="65">
        <v>42</v>
      </c>
      <c r="L3" s="43">
        <f t="shared" ref="L3:L34" si="0">B3-C3</f>
        <v>41078</v>
      </c>
      <c r="M3" s="65">
        <v>7293</v>
      </c>
      <c r="N3" s="43">
        <v>63760</v>
      </c>
      <c r="O3" s="39"/>
      <c r="P3" s="39"/>
    </row>
    <row r="4" spans="1:16" ht="13" x14ac:dyDescent="0.3">
      <c r="A4" s="62">
        <v>2</v>
      </c>
      <c r="B4" s="9">
        <v>72139</v>
      </c>
      <c r="C4" s="9">
        <v>47253</v>
      </c>
      <c r="D4" s="9">
        <v>8522</v>
      </c>
      <c r="E4" s="9">
        <v>10711</v>
      </c>
      <c r="F4" s="9">
        <v>61428</v>
      </c>
      <c r="G4" s="9">
        <v>45807</v>
      </c>
      <c r="H4" s="9">
        <v>4047</v>
      </c>
      <c r="I4" s="9">
        <v>604</v>
      </c>
      <c r="J4" s="6">
        <v>103</v>
      </c>
      <c r="K4" s="6">
        <v>44</v>
      </c>
      <c r="L4" s="9">
        <f t="shared" si="0"/>
        <v>24886</v>
      </c>
      <c r="M4" s="6">
        <v>6448</v>
      </c>
      <c r="N4" s="9">
        <v>65691</v>
      </c>
      <c r="O4" s="39"/>
      <c r="P4" s="39"/>
    </row>
    <row r="5" spans="1:16" ht="13" x14ac:dyDescent="0.3">
      <c r="A5" s="62">
        <v>3</v>
      </c>
      <c r="B5" s="43">
        <v>69382</v>
      </c>
      <c r="C5" s="43">
        <v>32272</v>
      </c>
      <c r="D5" s="43">
        <v>9819</v>
      </c>
      <c r="E5" s="43">
        <v>17855</v>
      </c>
      <c r="F5" s="43">
        <v>51527</v>
      </c>
      <c r="G5" s="43">
        <v>30439</v>
      </c>
      <c r="H5" s="43">
        <v>8361</v>
      </c>
      <c r="I5" s="43">
        <v>388</v>
      </c>
      <c r="J5" s="65">
        <v>81</v>
      </c>
      <c r="K5" s="65">
        <v>59</v>
      </c>
      <c r="L5" s="43">
        <f t="shared" si="0"/>
        <v>37110</v>
      </c>
      <c r="M5" s="65">
        <v>7725</v>
      </c>
      <c r="N5" s="43">
        <v>61657</v>
      </c>
      <c r="O5" s="39"/>
      <c r="P5" s="39"/>
    </row>
    <row r="6" spans="1:16" ht="13" x14ac:dyDescent="0.3">
      <c r="A6" s="62">
        <v>4</v>
      </c>
      <c r="B6" s="9">
        <v>72371</v>
      </c>
      <c r="C6" s="9">
        <v>47661</v>
      </c>
      <c r="D6" s="9">
        <v>5053</v>
      </c>
      <c r="E6" s="9">
        <v>9263</v>
      </c>
      <c r="F6" s="9">
        <v>63108</v>
      </c>
      <c r="G6" s="9">
        <v>46119</v>
      </c>
      <c r="H6" s="9">
        <v>8840</v>
      </c>
      <c r="I6" s="9">
        <v>560</v>
      </c>
      <c r="J6" s="6">
        <v>74</v>
      </c>
      <c r="K6" s="6">
        <v>38</v>
      </c>
      <c r="L6" s="9">
        <f t="shared" si="0"/>
        <v>24710</v>
      </c>
      <c r="M6" s="6">
        <v>6358</v>
      </c>
      <c r="N6" s="9">
        <v>66013</v>
      </c>
      <c r="O6" s="39"/>
      <c r="P6" s="39"/>
    </row>
    <row r="7" spans="1:16" ht="13" x14ac:dyDescent="0.3">
      <c r="A7" s="62">
        <v>5</v>
      </c>
      <c r="B7" s="43">
        <v>70787</v>
      </c>
      <c r="C7" s="43">
        <v>49069</v>
      </c>
      <c r="D7" s="43">
        <v>4446</v>
      </c>
      <c r="E7" s="43">
        <v>6536</v>
      </c>
      <c r="F7" s="43">
        <v>64251</v>
      </c>
      <c r="G7" s="43">
        <v>47720</v>
      </c>
      <c r="H7" s="43">
        <v>8894</v>
      </c>
      <c r="I7" s="43">
        <v>681</v>
      </c>
      <c r="J7" s="65">
        <v>63</v>
      </c>
      <c r="K7" s="65">
        <v>39</v>
      </c>
      <c r="L7" s="43">
        <f t="shared" si="0"/>
        <v>21718</v>
      </c>
      <c r="M7" s="65">
        <v>5922</v>
      </c>
      <c r="N7" s="43">
        <v>64865</v>
      </c>
      <c r="O7" s="39"/>
      <c r="P7" s="39"/>
    </row>
    <row r="8" spans="1:16" ht="13" x14ac:dyDescent="0.3">
      <c r="A8" s="62">
        <v>6</v>
      </c>
      <c r="B8" s="9">
        <v>67326</v>
      </c>
      <c r="C8" s="9">
        <v>36838</v>
      </c>
      <c r="D8" s="9">
        <v>3163</v>
      </c>
      <c r="E8" s="9">
        <v>10888</v>
      </c>
      <c r="F8" s="9">
        <v>56438</v>
      </c>
      <c r="G8" s="9">
        <v>35277</v>
      </c>
      <c r="H8" s="9">
        <v>14989</v>
      </c>
      <c r="I8" s="9">
        <v>536</v>
      </c>
      <c r="J8" s="6">
        <v>83</v>
      </c>
      <c r="K8" s="6">
        <v>42</v>
      </c>
      <c r="L8" s="9">
        <f t="shared" si="0"/>
        <v>30488</v>
      </c>
      <c r="M8" s="6">
        <v>6601</v>
      </c>
      <c r="N8" s="9">
        <v>60725</v>
      </c>
      <c r="O8" s="39"/>
      <c r="P8" s="39"/>
    </row>
    <row r="9" spans="1:16" ht="13" x14ac:dyDescent="0.3">
      <c r="A9" s="62">
        <v>7</v>
      </c>
      <c r="B9" s="43">
        <v>66157</v>
      </c>
      <c r="C9" s="43">
        <v>27571</v>
      </c>
      <c r="D9" s="43">
        <v>7711</v>
      </c>
      <c r="E9" s="43">
        <v>17086</v>
      </c>
      <c r="F9" s="43">
        <v>49071</v>
      </c>
      <c r="G9" s="43">
        <v>25760</v>
      </c>
      <c r="H9" s="43">
        <v>13190</v>
      </c>
      <c r="I9" s="43">
        <v>305</v>
      </c>
      <c r="J9" s="65">
        <v>94</v>
      </c>
      <c r="K9" s="65">
        <v>41</v>
      </c>
      <c r="L9" s="43">
        <f t="shared" si="0"/>
        <v>38586</v>
      </c>
      <c r="M9" s="65">
        <v>7423</v>
      </c>
      <c r="N9" s="43">
        <v>58734</v>
      </c>
      <c r="O9" s="39"/>
      <c r="P9" s="39"/>
    </row>
    <row r="10" spans="1:16" ht="13" x14ac:dyDescent="0.3">
      <c r="A10" s="62">
        <v>8</v>
      </c>
      <c r="B10" s="9">
        <v>65143</v>
      </c>
      <c r="C10" s="9">
        <v>29936</v>
      </c>
      <c r="D10" s="9">
        <v>3822</v>
      </c>
      <c r="E10" s="9">
        <v>15217</v>
      </c>
      <c r="F10" s="9">
        <v>49926</v>
      </c>
      <c r="G10" s="9">
        <v>28272</v>
      </c>
      <c r="H10" s="9">
        <v>15407</v>
      </c>
      <c r="I10" s="9">
        <v>444</v>
      </c>
      <c r="J10" s="6">
        <v>90</v>
      </c>
      <c r="K10" s="6">
        <v>46</v>
      </c>
      <c r="L10" s="9">
        <f t="shared" si="0"/>
        <v>35207</v>
      </c>
      <c r="M10" s="6">
        <v>7158</v>
      </c>
      <c r="N10" s="9">
        <v>57985</v>
      </c>
      <c r="O10" s="39"/>
      <c r="P10" s="39"/>
    </row>
    <row r="11" spans="1:16" ht="13" x14ac:dyDescent="0.3">
      <c r="A11" s="62">
        <v>9</v>
      </c>
      <c r="B11" s="43">
        <v>66228</v>
      </c>
      <c r="C11" s="43">
        <v>32471</v>
      </c>
      <c r="D11" s="43">
        <v>11810</v>
      </c>
      <c r="E11" s="43">
        <v>10733</v>
      </c>
      <c r="F11" s="43">
        <v>55495</v>
      </c>
      <c r="G11" s="43">
        <v>30963</v>
      </c>
      <c r="H11" s="43">
        <v>9595</v>
      </c>
      <c r="I11" s="43">
        <v>344</v>
      </c>
      <c r="J11" s="65">
        <v>123</v>
      </c>
      <c r="K11" s="65">
        <v>110</v>
      </c>
      <c r="L11" s="43">
        <f t="shared" si="0"/>
        <v>33757</v>
      </c>
      <c r="M11" s="65">
        <v>6754</v>
      </c>
      <c r="N11" s="43">
        <v>59474</v>
      </c>
      <c r="O11" s="39"/>
      <c r="P11" s="39"/>
    </row>
    <row r="12" spans="1:16" ht="13" x14ac:dyDescent="0.3">
      <c r="A12" s="62">
        <v>10</v>
      </c>
      <c r="B12" s="9">
        <v>64198</v>
      </c>
      <c r="C12" s="9">
        <v>32669</v>
      </c>
      <c r="D12" s="9">
        <v>11318</v>
      </c>
      <c r="E12" s="9">
        <v>15110</v>
      </c>
      <c r="F12" s="9">
        <v>49088</v>
      </c>
      <c r="G12" s="9">
        <v>30999</v>
      </c>
      <c r="H12" s="9">
        <v>4505</v>
      </c>
      <c r="I12" s="9">
        <v>325</v>
      </c>
      <c r="J12" s="6">
        <v>94</v>
      </c>
      <c r="K12" s="6">
        <v>81</v>
      </c>
      <c r="L12" s="9">
        <f t="shared" si="0"/>
        <v>31529</v>
      </c>
      <c r="M12" s="6">
        <v>6568</v>
      </c>
      <c r="N12" s="9">
        <v>57630</v>
      </c>
      <c r="O12" s="39"/>
      <c r="P12" s="39"/>
    </row>
    <row r="13" spans="1:16" ht="13" x14ac:dyDescent="0.3">
      <c r="A13" s="62">
        <v>11</v>
      </c>
      <c r="B13" s="43">
        <v>64797</v>
      </c>
      <c r="C13" s="43">
        <v>31932</v>
      </c>
      <c r="D13" s="43">
        <v>9981</v>
      </c>
      <c r="E13" s="43">
        <v>8273</v>
      </c>
      <c r="F13" s="43">
        <v>56524</v>
      </c>
      <c r="G13" s="43">
        <v>30825</v>
      </c>
      <c r="H13" s="43">
        <v>12648</v>
      </c>
      <c r="I13" s="43">
        <v>354</v>
      </c>
      <c r="J13" s="65">
        <v>79</v>
      </c>
      <c r="K13" s="65">
        <v>74</v>
      </c>
      <c r="L13" s="43">
        <f t="shared" si="0"/>
        <v>32865</v>
      </c>
      <c r="M13" s="65">
        <v>6476</v>
      </c>
      <c r="N13" s="43">
        <v>58321</v>
      </c>
      <c r="O13" s="39"/>
      <c r="P13" s="39"/>
    </row>
    <row r="14" spans="1:16" ht="13" x14ac:dyDescent="0.3">
      <c r="A14" s="62">
        <v>12</v>
      </c>
      <c r="B14" s="9">
        <v>64408</v>
      </c>
      <c r="C14" s="9">
        <v>37077</v>
      </c>
      <c r="D14" s="9">
        <v>4251</v>
      </c>
      <c r="E14" s="9">
        <v>8329</v>
      </c>
      <c r="F14" s="9">
        <v>56079</v>
      </c>
      <c r="G14" s="9">
        <v>35794</v>
      </c>
      <c r="H14" s="9">
        <v>13359</v>
      </c>
      <c r="I14" s="9">
        <v>451</v>
      </c>
      <c r="J14" s="6">
        <v>66</v>
      </c>
      <c r="K14" s="6">
        <v>47</v>
      </c>
      <c r="L14" s="9">
        <f t="shared" si="0"/>
        <v>27331</v>
      </c>
      <c r="M14" s="6">
        <v>6397</v>
      </c>
      <c r="N14" s="9">
        <v>58011</v>
      </c>
      <c r="O14" s="39"/>
      <c r="P14" s="39"/>
    </row>
    <row r="15" spans="1:16" ht="13" x14ac:dyDescent="0.3">
      <c r="A15" s="62">
        <v>13</v>
      </c>
      <c r="B15" s="43">
        <v>68157</v>
      </c>
      <c r="C15" s="43">
        <v>35701</v>
      </c>
      <c r="D15" s="43">
        <v>6310</v>
      </c>
      <c r="E15" s="43">
        <v>8198</v>
      </c>
      <c r="F15" s="43">
        <v>59959</v>
      </c>
      <c r="G15" s="43">
        <v>34441</v>
      </c>
      <c r="H15" s="43">
        <v>16117</v>
      </c>
      <c r="I15" s="43">
        <v>468</v>
      </c>
      <c r="J15" s="65">
        <v>131</v>
      </c>
      <c r="K15" s="65">
        <v>52</v>
      </c>
      <c r="L15" s="43">
        <f t="shared" si="0"/>
        <v>32456</v>
      </c>
      <c r="M15" s="65">
        <v>5901</v>
      </c>
      <c r="N15" s="43">
        <v>62256</v>
      </c>
      <c r="O15" s="39"/>
      <c r="P15" s="39"/>
    </row>
    <row r="16" spans="1:16" ht="13" x14ac:dyDescent="0.3">
      <c r="A16" s="62">
        <v>14</v>
      </c>
      <c r="B16" s="9">
        <v>65848</v>
      </c>
      <c r="C16" s="9">
        <v>38876</v>
      </c>
      <c r="D16" s="9">
        <v>3019</v>
      </c>
      <c r="E16" s="9">
        <v>6340</v>
      </c>
      <c r="F16" s="9">
        <v>59508</v>
      </c>
      <c r="G16" s="9">
        <v>37900</v>
      </c>
      <c r="H16" s="9">
        <v>15671</v>
      </c>
      <c r="I16" s="9">
        <v>492</v>
      </c>
      <c r="J16" s="6">
        <v>46</v>
      </c>
      <c r="K16" s="6">
        <v>35</v>
      </c>
      <c r="L16" s="9">
        <f t="shared" si="0"/>
        <v>26972</v>
      </c>
      <c r="M16" s="6">
        <v>5584</v>
      </c>
      <c r="N16" s="9">
        <v>60264</v>
      </c>
      <c r="O16" s="39"/>
      <c r="P16" s="39"/>
    </row>
    <row r="17" spans="1:16" ht="13" x14ac:dyDescent="0.3">
      <c r="A17" s="62">
        <v>15</v>
      </c>
      <c r="B17" s="43">
        <v>67048</v>
      </c>
      <c r="C17" s="43">
        <v>43181</v>
      </c>
      <c r="D17" s="43">
        <v>2390</v>
      </c>
      <c r="E17" s="43">
        <v>4208</v>
      </c>
      <c r="F17" s="43">
        <v>62840</v>
      </c>
      <c r="G17" s="43">
        <v>42347</v>
      </c>
      <c r="H17" s="43">
        <v>15244</v>
      </c>
      <c r="I17" s="43">
        <v>543</v>
      </c>
      <c r="J17" s="65">
        <v>35</v>
      </c>
      <c r="K17" s="65">
        <v>33</v>
      </c>
      <c r="L17" s="43">
        <f t="shared" si="0"/>
        <v>23867</v>
      </c>
      <c r="M17" s="65">
        <v>4836</v>
      </c>
      <c r="N17" s="43">
        <v>62212</v>
      </c>
      <c r="O17" s="39"/>
      <c r="P17" s="39"/>
    </row>
    <row r="18" spans="1:16" ht="13" x14ac:dyDescent="0.3">
      <c r="A18" s="62">
        <v>16</v>
      </c>
      <c r="B18" s="9">
        <v>69528</v>
      </c>
      <c r="C18" s="9">
        <v>46340</v>
      </c>
      <c r="D18" s="9">
        <v>4924</v>
      </c>
      <c r="E18" s="9">
        <v>7216</v>
      </c>
      <c r="F18" s="9">
        <v>62312</v>
      </c>
      <c r="G18" s="9">
        <v>45162</v>
      </c>
      <c r="H18" s="9">
        <v>9149</v>
      </c>
      <c r="I18" s="9">
        <v>500</v>
      </c>
      <c r="J18" s="6">
        <v>66</v>
      </c>
      <c r="K18" s="6">
        <v>28</v>
      </c>
      <c r="L18" s="9">
        <f t="shared" si="0"/>
        <v>23188</v>
      </c>
      <c r="M18" s="6">
        <v>5747</v>
      </c>
      <c r="N18" s="9">
        <v>63781</v>
      </c>
      <c r="O18" s="39"/>
      <c r="P18" s="39"/>
    </row>
    <row r="19" spans="1:16" ht="13" x14ac:dyDescent="0.3">
      <c r="A19" s="62">
        <v>17</v>
      </c>
      <c r="B19" s="43">
        <v>64910</v>
      </c>
      <c r="C19" s="43">
        <v>25873</v>
      </c>
      <c r="D19" s="43">
        <v>6112</v>
      </c>
      <c r="E19" s="43">
        <v>10987</v>
      </c>
      <c r="F19" s="43">
        <v>53923</v>
      </c>
      <c r="G19" s="43">
        <v>24618</v>
      </c>
      <c r="H19" s="43">
        <v>20985</v>
      </c>
      <c r="I19" s="43">
        <v>262</v>
      </c>
      <c r="J19" s="65">
        <v>60</v>
      </c>
      <c r="K19" s="65">
        <v>21</v>
      </c>
      <c r="L19" s="43">
        <f t="shared" si="0"/>
        <v>39037</v>
      </c>
      <c r="M19" s="65">
        <v>5497</v>
      </c>
      <c r="N19" s="43">
        <v>59413</v>
      </c>
      <c r="O19" s="39"/>
      <c r="P19" s="39"/>
    </row>
    <row r="20" spans="1:16" ht="13" x14ac:dyDescent="0.3">
      <c r="A20" s="62">
        <v>18</v>
      </c>
      <c r="B20" s="9">
        <v>65064</v>
      </c>
      <c r="C20" s="9">
        <v>28594</v>
      </c>
      <c r="D20" s="9">
        <v>4766</v>
      </c>
      <c r="E20" s="9">
        <v>10419</v>
      </c>
      <c r="F20" s="9">
        <v>54645</v>
      </c>
      <c r="G20" s="9">
        <v>27267</v>
      </c>
      <c r="H20" s="9">
        <v>20024</v>
      </c>
      <c r="I20" s="9">
        <v>290</v>
      </c>
      <c r="J20" s="6">
        <v>102</v>
      </c>
      <c r="K20" s="6">
        <v>48</v>
      </c>
      <c r="L20" s="9">
        <f t="shared" si="0"/>
        <v>36470</v>
      </c>
      <c r="M20" s="6">
        <v>6016</v>
      </c>
      <c r="N20" s="9">
        <v>59048</v>
      </c>
      <c r="O20" s="39"/>
      <c r="P20" s="39"/>
    </row>
    <row r="21" spans="1:16" ht="13" x14ac:dyDescent="0.3">
      <c r="A21" s="62">
        <v>19</v>
      </c>
      <c r="B21" s="43">
        <v>64370</v>
      </c>
      <c r="C21" s="43">
        <v>41245</v>
      </c>
      <c r="D21" s="43">
        <v>5795</v>
      </c>
      <c r="E21" s="43">
        <v>6815</v>
      </c>
      <c r="F21" s="43">
        <v>57555</v>
      </c>
      <c r="G21" s="43">
        <v>40200</v>
      </c>
      <c r="H21" s="43">
        <v>8501</v>
      </c>
      <c r="I21" s="43">
        <v>482</v>
      </c>
      <c r="J21" s="65">
        <v>80</v>
      </c>
      <c r="K21" s="65">
        <v>51</v>
      </c>
      <c r="L21" s="43">
        <f t="shared" si="0"/>
        <v>23125</v>
      </c>
      <c r="M21" s="65">
        <v>5694</v>
      </c>
      <c r="N21" s="43">
        <v>58676</v>
      </c>
      <c r="O21" s="39"/>
      <c r="P21" s="39"/>
    </row>
    <row r="22" spans="1:16" ht="13" x14ac:dyDescent="0.3">
      <c r="A22" s="62">
        <v>20</v>
      </c>
      <c r="B22" s="9">
        <v>63181</v>
      </c>
      <c r="C22" s="9">
        <v>23508</v>
      </c>
      <c r="D22" s="9">
        <v>13680</v>
      </c>
      <c r="E22" s="9">
        <v>19039</v>
      </c>
      <c r="F22" s="9">
        <v>44142</v>
      </c>
      <c r="G22" s="9">
        <v>21423</v>
      </c>
      <c r="H22" s="9">
        <v>6288</v>
      </c>
      <c r="I22" s="9">
        <v>215</v>
      </c>
      <c r="J22" s="6">
        <v>105</v>
      </c>
      <c r="K22" s="6">
        <v>82</v>
      </c>
      <c r="L22" s="9">
        <f t="shared" si="0"/>
        <v>39673</v>
      </c>
      <c r="M22" s="6">
        <v>8153</v>
      </c>
      <c r="N22" s="9">
        <v>55028</v>
      </c>
      <c r="O22" s="39"/>
      <c r="P22" s="39"/>
    </row>
    <row r="23" spans="1:16" ht="13" x14ac:dyDescent="0.3">
      <c r="A23" s="62">
        <v>21</v>
      </c>
      <c r="B23" s="43">
        <v>63850</v>
      </c>
      <c r="C23" s="43">
        <v>18437</v>
      </c>
      <c r="D23" s="43">
        <v>22535</v>
      </c>
      <c r="E23" s="43">
        <v>15490</v>
      </c>
      <c r="F23" s="43">
        <v>48360</v>
      </c>
      <c r="G23" s="43">
        <v>16511</v>
      </c>
      <c r="H23" s="43">
        <v>6410</v>
      </c>
      <c r="I23" s="43">
        <v>208</v>
      </c>
      <c r="J23" s="65">
        <v>116</v>
      </c>
      <c r="K23" s="65">
        <v>112</v>
      </c>
      <c r="L23" s="43">
        <f t="shared" si="0"/>
        <v>45413</v>
      </c>
      <c r="M23" s="65">
        <v>7315</v>
      </c>
      <c r="N23" s="43">
        <v>56535</v>
      </c>
      <c r="O23" s="39"/>
      <c r="P23" s="39"/>
    </row>
    <row r="24" spans="1:16" ht="13" x14ac:dyDescent="0.3">
      <c r="A24" s="62">
        <v>22</v>
      </c>
      <c r="B24" s="9">
        <v>63956</v>
      </c>
      <c r="C24" s="9">
        <v>23722</v>
      </c>
      <c r="D24" s="9">
        <v>15939</v>
      </c>
      <c r="E24" s="9">
        <v>16407</v>
      </c>
      <c r="F24" s="9">
        <v>47549</v>
      </c>
      <c r="G24" s="9">
        <v>21880</v>
      </c>
      <c r="H24" s="9">
        <v>6763</v>
      </c>
      <c r="I24" s="9">
        <v>263</v>
      </c>
      <c r="J24" s="6">
        <v>137</v>
      </c>
      <c r="K24" s="6">
        <v>124</v>
      </c>
      <c r="L24" s="9">
        <f t="shared" si="0"/>
        <v>40234</v>
      </c>
      <c r="M24" s="6">
        <v>7873</v>
      </c>
      <c r="N24" s="9">
        <v>56083</v>
      </c>
      <c r="O24" s="39"/>
      <c r="P24" s="39"/>
    </row>
    <row r="25" spans="1:16" ht="13" x14ac:dyDescent="0.3">
      <c r="A25" s="62">
        <v>23</v>
      </c>
      <c r="B25" s="43">
        <v>63473</v>
      </c>
      <c r="C25" s="43">
        <v>39127</v>
      </c>
      <c r="D25" s="43">
        <v>7698</v>
      </c>
      <c r="E25" s="43">
        <v>10478</v>
      </c>
      <c r="F25" s="43">
        <v>52995</v>
      </c>
      <c r="G25" s="43">
        <v>37535</v>
      </c>
      <c r="H25" s="43">
        <v>4690</v>
      </c>
      <c r="I25" s="43">
        <v>426</v>
      </c>
      <c r="J25" s="65">
        <v>138</v>
      </c>
      <c r="K25" s="65">
        <v>71</v>
      </c>
      <c r="L25" s="43">
        <f t="shared" si="0"/>
        <v>24346</v>
      </c>
      <c r="M25" s="65">
        <v>6074</v>
      </c>
      <c r="N25" s="43">
        <v>57399</v>
      </c>
      <c r="O25" s="39"/>
      <c r="P25" s="39"/>
    </row>
    <row r="26" spans="1:16" ht="13" x14ac:dyDescent="0.3">
      <c r="A26" s="62">
        <v>24</v>
      </c>
      <c r="B26" s="9">
        <v>64788</v>
      </c>
      <c r="C26" s="9">
        <v>25020</v>
      </c>
      <c r="D26" s="9">
        <v>7788</v>
      </c>
      <c r="E26" s="9">
        <v>26257</v>
      </c>
      <c r="F26" s="9">
        <v>38531</v>
      </c>
      <c r="G26" s="9">
        <v>22635</v>
      </c>
      <c r="H26" s="9">
        <v>5889</v>
      </c>
      <c r="I26" s="9">
        <v>262</v>
      </c>
      <c r="J26" s="6">
        <v>100</v>
      </c>
      <c r="K26" s="6">
        <v>46</v>
      </c>
      <c r="L26" s="9">
        <f t="shared" si="0"/>
        <v>39768</v>
      </c>
      <c r="M26" s="6">
        <v>7783</v>
      </c>
      <c r="N26" s="9">
        <v>57005</v>
      </c>
      <c r="O26" s="39"/>
      <c r="P26" s="39"/>
    </row>
    <row r="27" spans="1:16" ht="13" x14ac:dyDescent="0.3">
      <c r="A27" s="62">
        <v>25</v>
      </c>
      <c r="B27" s="43">
        <v>64841</v>
      </c>
      <c r="C27" s="43">
        <v>37209</v>
      </c>
      <c r="D27" s="43">
        <v>7603</v>
      </c>
      <c r="E27" s="43">
        <v>9345</v>
      </c>
      <c r="F27" s="43">
        <v>55496</v>
      </c>
      <c r="G27" s="43">
        <v>35935</v>
      </c>
      <c r="H27" s="43">
        <v>8980</v>
      </c>
      <c r="I27" s="43">
        <v>404</v>
      </c>
      <c r="J27" s="65">
        <v>67</v>
      </c>
      <c r="K27" s="65">
        <v>36</v>
      </c>
      <c r="L27" s="43">
        <f t="shared" si="0"/>
        <v>27632</v>
      </c>
      <c r="M27" s="65">
        <v>5980</v>
      </c>
      <c r="N27" s="43">
        <v>58861</v>
      </c>
      <c r="O27" s="39"/>
      <c r="P27" s="39"/>
    </row>
    <row r="28" spans="1:16" ht="13" x14ac:dyDescent="0.3">
      <c r="A28" s="62">
        <v>26</v>
      </c>
      <c r="B28" s="9">
        <v>59401</v>
      </c>
      <c r="C28" s="9">
        <v>24243</v>
      </c>
      <c r="D28" s="9">
        <v>4670</v>
      </c>
      <c r="E28" s="9">
        <v>4252</v>
      </c>
      <c r="F28" s="9">
        <v>55149</v>
      </c>
      <c r="G28" s="9">
        <v>23490</v>
      </c>
      <c r="H28" s="9">
        <v>24608</v>
      </c>
      <c r="I28" s="9">
        <v>286</v>
      </c>
      <c r="J28" s="6">
        <v>59</v>
      </c>
      <c r="K28" s="6">
        <v>57</v>
      </c>
      <c r="L28" s="9">
        <f t="shared" si="0"/>
        <v>35158</v>
      </c>
      <c r="M28" s="6">
        <v>4236</v>
      </c>
      <c r="N28" s="9">
        <v>55165</v>
      </c>
      <c r="O28" s="39"/>
      <c r="P28" s="39"/>
    </row>
    <row r="29" spans="1:16" ht="13" x14ac:dyDescent="0.3">
      <c r="A29" s="62">
        <v>27</v>
      </c>
      <c r="B29" s="43">
        <v>65043</v>
      </c>
      <c r="C29" s="43">
        <v>31823</v>
      </c>
      <c r="D29" s="43">
        <v>4910</v>
      </c>
      <c r="E29" s="43">
        <v>16963</v>
      </c>
      <c r="F29" s="43">
        <v>48080</v>
      </c>
      <c r="G29" s="43">
        <v>29995</v>
      </c>
      <c r="H29" s="43">
        <v>10456</v>
      </c>
      <c r="I29" s="43">
        <v>373</v>
      </c>
      <c r="J29" s="65">
        <v>52</v>
      </c>
      <c r="K29" s="65">
        <v>38</v>
      </c>
      <c r="L29" s="43">
        <f t="shared" si="0"/>
        <v>33220</v>
      </c>
      <c r="M29" s="65">
        <v>7831</v>
      </c>
      <c r="N29" s="43">
        <v>57212</v>
      </c>
      <c r="O29" s="39"/>
      <c r="P29" s="39"/>
    </row>
    <row r="30" spans="1:16" ht="13" x14ac:dyDescent="0.3">
      <c r="A30" s="62">
        <v>28</v>
      </c>
      <c r="B30" s="9">
        <v>64155</v>
      </c>
      <c r="C30" s="9">
        <v>38724</v>
      </c>
      <c r="D30" s="9">
        <v>5187</v>
      </c>
      <c r="E30" s="9">
        <v>6137</v>
      </c>
      <c r="F30" s="9">
        <v>58018</v>
      </c>
      <c r="G30" s="9">
        <v>37617</v>
      </c>
      <c r="H30" s="9">
        <v>12421</v>
      </c>
      <c r="I30" s="9">
        <v>409</v>
      </c>
      <c r="J30" s="6">
        <v>79</v>
      </c>
      <c r="K30" s="6">
        <v>44</v>
      </c>
      <c r="L30" s="9">
        <f t="shared" si="0"/>
        <v>25431</v>
      </c>
      <c r="M30" s="6">
        <v>5329</v>
      </c>
      <c r="N30" s="9">
        <v>58826</v>
      </c>
      <c r="O30" s="39"/>
      <c r="P30" s="39"/>
    </row>
    <row r="31" spans="1:16" ht="13" x14ac:dyDescent="0.3">
      <c r="A31" s="62">
        <v>29</v>
      </c>
      <c r="B31" s="43">
        <v>64531</v>
      </c>
      <c r="C31" s="43">
        <v>44605</v>
      </c>
      <c r="D31" s="43">
        <v>4279</v>
      </c>
      <c r="E31" s="43">
        <v>8914</v>
      </c>
      <c r="F31" s="43">
        <v>55617</v>
      </c>
      <c r="G31" s="43">
        <v>43479</v>
      </c>
      <c r="H31" s="43">
        <v>5136</v>
      </c>
      <c r="I31" s="43">
        <v>462</v>
      </c>
      <c r="J31" s="65">
        <v>85</v>
      </c>
      <c r="K31" s="65">
        <v>37</v>
      </c>
      <c r="L31" s="43">
        <f t="shared" si="0"/>
        <v>19926</v>
      </c>
      <c r="M31" s="65">
        <v>5376</v>
      </c>
      <c r="N31" s="43">
        <v>59155</v>
      </c>
      <c r="O31" s="39"/>
      <c r="P31" s="39"/>
    </row>
    <row r="32" spans="1:16" ht="13" x14ac:dyDescent="0.3">
      <c r="A32" s="62">
        <v>30</v>
      </c>
      <c r="B32" s="9">
        <v>61555</v>
      </c>
      <c r="C32" s="9">
        <v>40944</v>
      </c>
      <c r="D32" s="9">
        <v>3842</v>
      </c>
      <c r="E32" s="9">
        <v>4174</v>
      </c>
      <c r="F32" s="9">
        <v>57381</v>
      </c>
      <c r="G32" s="9">
        <v>40126</v>
      </c>
      <c r="H32" s="9">
        <v>10737</v>
      </c>
      <c r="I32" s="9">
        <v>452</v>
      </c>
      <c r="J32" s="6">
        <v>80</v>
      </c>
      <c r="K32" s="6">
        <v>40</v>
      </c>
      <c r="L32" s="9">
        <f t="shared" si="0"/>
        <v>20611</v>
      </c>
      <c r="M32" s="6">
        <v>4331</v>
      </c>
      <c r="N32" s="9">
        <v>57224</v>
      </c>
      <c r="O32" s="39"/>
      <c r="P32" s="39"/>
    </row>
    <row r="33" spans="1:16" ht="13" x14ac:dyDescent="0.3">
      <c r="A33" s="62">
        <v>31</v>
      </c>
      <c r="B33" s="43">
        <v>68383</v>
      </c>
      <c r="C33" s="43">
        <v>57328</v>
      </c>
      <c r="D33" s="43">
        <v>3825</v>
      </c>
      <c r="E33" s="43">
        <v>4139</v>
      </c>
      <c r="F33" s="43">
        <v>64244</v>
      </c>
      <c r="G33" s="43">
        <v>56507</v>
      </c>
      <c r="H33" s="43">
        <v>1136</v>
      </c>
      <c r="I33" s="43">
        <v>434</v>
      </c>
      <c r="J33" s="65">
        <v>155</v>
      </c>
      <c r="K33" s="65">
        <v>37</v>
      </c>
      <c r="L33" s="43">
        <f t="shared" si="0"/>
        <v>11055</v>
      </c>
      <c r="M33" s="65">
        <v>4104</v>
      </c>
      <c r="N33" s="43">
        <v>64279</v>
      </c>
      <c r="O33" s="39"/>
      <c r="P33" s="39"/>
    </row>
    <row r="34" spans="1:16" ht="13" x14ac:dyDescent="0.3">
      <c r="A34" s="62">
        <v>32</v>
      </c>
      <c r="B34" s="9">
        <v>68528</v>
      </c>
      <c r="C34" s="9">
        <v>54202</v>
      </c>
      <c r="D34" s="9">
        <v>6485</v>
      </c>
      <c r="E34" s="9">
        <v>5368</v>
      </c>
      <c r="F34" s="9">
        <v>63160</v>
      </c>
      <c r="G34" s="9">
        <v>53239</v>
      </c>
      <c r="H34" s="9">
        <v>836</v>
      </c>
      <c r="I34" s="9">
        <v>441</v>
      </c>
      <c r="J34" s="6">
        <v>130</v>
      </c>
      <c r="K34" s="6">
        <v>27</v>
      </c>
      <c r="L34" s="9">
        <f t="shared" si="0"/>
        <v>14326</v>
      </c>
      <c r="M34" s="6">
        <v>3803</v>
      </c>
      <c r="N34" s="9">
        <v>64725</v>
      </c>
      <c r="O34" s="39"/>
      <c r="P34" s="39"/>
    </row>
    <row r="35" spans="1:16" ht="13" x14ac:dyDescent="0.3">
      <c r="A35" s="62">
        <v>33</v>
      </c>
      <c r="B35" s="43">
        <v>64088</v>
      </c>
      <c r="C35" s="43">
        <v>34641</v>
      </c>
      <c r="D35" s="43">
        <v>14645</v>
      </c>
      <c r="E35" s="43">
        <v>10193</v>
      </c>
      <c r="F35" s="43">
        <v>53895</v>
      </c>
      <c r="G35" s="43">
        <v>32822</v>
      </c>
      <c r="H35" s="43">
        <v>3047</v>
      </c>
      <c r="I35" s="43">
        <v>332</v>
      </c>
      <c r="J35" s="65">
        <v>178</v>
      </c>
      <c r="K35" s="65">
        <v>103</v>
      </c>
      <c r="L35" s="43">
        <f t="shared" ref="L35:L38" si="1">B35-C35</f>
        <v>29447</v>
      </c>
      <c r="M35" s="65">
        <v>6741</v>
      </c>
      <c r="N35" s="43">
        <v>57347</v>
      </c>
      <c r="O35" s="39"/>
      <c r="P35" s="39"/>
    </row>
    <row r="36" spans="1:16" ht="13" x14ac:dyDescent="0.3">
      <c r="A36" s="62">
        <v>34</v>
      </c>
      <c r="B36" s="9">
        <v>66638</v>
      </c>
      <c r="C36" s="9">
        <v>44578</v>
      </c>
      <c r="D36" s="9">
        <v>11074</v>
      </c>
      <c r="E36" s="9">
        <v>6199</v>
      </c>
      <c r="F36" s="9">
        <v>60439</v>
      </c>
      <c r="G36" s="9">
        <v>43297</v>
      </c>
      <c r="H36" s="9">
        <v>2279</v>
      </c>
      <c r="I36" s="9">
        <v>387</v>
      </c>
      <c r="J36" s="6">
        <v>336</v>
      </c>
      <c r="K36" s="6">
        <v>95</v>
      </c>
      <c r="L36" s="9">
        <f t="shared" si="1"/>
        <v>22060</v>
      </c>
      <c r="M36" s="6">
        <v>5389</v>
      </c>
      <c r="N36" s="9">
        <v>61249</v>
      </c>
      <c r="O36" s="39"/>
      <c r="P36" s="39"/>
    </row>
    <row r="37" spans="1:16" ht="13" x14ac:dyDescent="0.3">
      <c r="A37" s="62">
        <v>35</v>
      </c>
      <c r="B37" s="43">
        <v>63678</v>
      </c>
      <c r="C37" s="43">
        <v>42514</v>
      </c>
      <c r="D37" s="43">
        <v>10097</v>
      </c>
      <c r="E37" s="43">
        <v>6981</v>
      </c>
      <c r="F37" s="43">
        <v>56697</v>
      </c>
      <c r="G37" s="43">
        <v>41392</v>
      </c>
      <c r="H37" s="43">
        <v>2019</v>
      </c>
      <c r="I37" s="43">
        <v>360</v>
      </c>
      <c r="J37" s="65">
        <v>155</v>
      </c>
      <c r="K37" s="65">
        <v>56</v>
      </c>
      <c r="L37" s="43">
        <f t="shared" si="1"/>
        <v>21164</v>
      </c>
      <c r="M37" s="65">
        <v>5086</v>
      </c>
      <c r="N37" s="43">
        <v>58592</v>
      </c>
      <c r="O37" s="39"/>
      <c r="P37" s="39"/>
    </row>
    <row r="38" spans="1:16" ht="13" x14ac:dyDescent="0.3">
      <c r="A38" s="62">
        <v>36</v>
      </c>
      <c r="B38" s="9">
        <v>65547</v>
      </c>
      <c r="C38" s="9">
        <v>43460</v>
      </c>
      <c r="D38" s="9">
        <v>13399</v>
      </c>
      <c r="E38" s="9">
        <v>4885</v>
      </c>
      <c r="F38" s="9">
        <v>60662</v>
      </c>
      <c r="G38" s="9">
        <v>42645</v>
      </c>
      <c r="H38" s="9">
        <v>1303</v>
      </c>
      <c r="I38" s="9">
        <v>378</v>
      </c>
      <c r="J38" s="6">
        <v>275</v>
      </c>
      <c r="K38" s="6">
        <v>56</v>
      </c>
      <c r="L38" s="9">
        <f t="shared" si="1"/>
        <v>22087</v>
      </c>
      <c r="M38" s="6">
        <v>4405</v>
      </c>
      <c r="N38" s="9">
        <v>61142</v>
      </c>
      <c r="O38" s="39"/>
      <c r="P38" s="39"/>
    </row>
    <row r="39" spans="1:16" x14ac:dyDescent="0.25">
      <c r="O39" s="39"/>
      <c r="P39" s="39"/>
    </row>
    <row r="40" spans="1:16" x14ac:dyDescent="0.25">
      <c r="O40" s="39"/>
      <c r="P40" s="39"/>
    </row>
    <row r="41" spans="1:16" x14ac:dyDescent="0.25">
      <c r="O41" s="39"/>
      <c r="P41" s="39"/>
    </row>
    <row r="42" spans="1:16" x14ac:dyDescent="0.25">
      <c r="O42" s="39"/>
      <c r="P42" s="39"/>
    </row>
    <row r="43" spans="1:16" x14ac:dyDescent="0.25">
      <c r="O43" s="39"/>
      <c r="P43" s="39"/>
    </row>
    <row r="44" spans="1:16" x14ac:dyDescent="0.25">
      <c r="O44" s="39"/>
      <c r="P44" s="39"/>
    </row>
    <row r="45" spans="1:16" x14ac:dyDescent="0.25">
      <c r="O45" s="39"/>
      <c r="P45" s="39"/>
    </row>
    <row r="46" spans="1:16" x14ac:dyDescent="0.25">
      <c r="O46" s="39"/>
      <c r="P46" s="39"/>
    </row>
    <row r="47" spans="1:16" x14ac:dyDescent="0.25">
      <c r="O47" s="39"/>
      <c r="P47" s="39"/>
    </row>
    <row r="48" spans="1:16" x14ac:dyDescent="0.25">
      <c r="O48" s="39"/>
      <c r="P48" s="39"/>
    </row>
    <row r="49" spans="15:16" x14ac:dyDescent="0.25">
      <c r="O49" s="39"/>
      <c r="P49" s="39"/>
    </row>
    <row r="50" spans="15:16" x14ac:dyDescent="0.25">
      <c r="O50" s="39"/>
      <c r="P50" s="39"/>
    </row>
    <row r="51" spans="15:16" x14ac:dyDescent="0.25">
      <c r="O51" s="39"/>
      <c r="P51" s="39"/>
    </row>
    <row r="52" spans="15:16" x14ac:dyDescent="0.25">
      <c r="O52" s="39"/>
      <c r="P52" s="39"/>
    </row>
    <row r="53" spans="15:16" x14ac:dyDescent="0.25">
      <c r="O53" s="39"/>
      <c r="P53" s="39"/>
    </row>
    <row r="54" spans="15:16" x14ac:dyDescent="0.25">
      <c r="O54" s="39"/>
      <c r="P54" s="39"/>
    </row>
    <row r="55" spans="15:16" x14ac:dyDescent="0.25">
      <c r="O55" s="39"/>
      <c r="P55" s="39"/>
    </row>
    <row r="56" spans="15:16" x14ac:dyDescent="0.25">
      <c r="O56" s="39"/>
      <c r="P56" s="39"/>
    </row>
    <row r="57" spans="15:16" x14ac:dyDescent="0.25">
      <c r="O57" s="39"/>
      <c r="P57" s="39"/>
    </row>
    <row r="58" spans="15:16" x14ac:dyDescent="0.25">
      <c r="O58" s="39"/>
      <c r="P58" s="39"/>
    </row>
    <row r="59" spans="15:16" x14ac:dyDescent="0.25">
      <c r="O59" s="39"/>
      <c r="P59" s="39"/>
    </row>
    <row r="60" spans="15:16" x14ac:dyDescent="0.25">
      <c r="O60" s="39"/>
      <c r="P60" s="39"/>
    </row>
    <row r="61" spans="15:16" x14ac:dyDescent="0.25">
      <c r="O61" s="39"/>
      <c r="P61" s="39"/>
    </row>
    <row r="62" spans="15:16" x14ac:dyDescent="0.25">
      <c r="O62" s="39"/>
      <c r="P62" s="39"/>
    </row>
    <row r="63" spans="15:16" x14ac:dyDescent="0.25">
      <c r="O63" s="39"/>
      <c r="P63" s="39"/>
    </row>
    <row r="64" spans="15:16" x14ac:dyDescent="0.25">
      <c r="O64" s="39"/>
      <c r="P64" s="39"/>
    </row>
    <row r="65" spans="15:16" x14ac:dyDescent="0.25">
      <c r="O65" s="39"/>
      <c r="P65" s="39"/>
    </row>
    <row r="66" spans="15:16" x14ac:dyDescent="0.25">
      <c r="O66" s="39"/>
      <c r="P66" s="39"/>
    </row>
    <row r="67" spans="15:16" x14ac:dyDescent="0.25">
      <c r="O67" s="39"/>
      <c r="P67" s="39"/>
    </row>
    <row r="68" spans="15:16" x14ac:dyDescent="0.25">
      <c r="O68" s="39"/>
      <c r="P68" s="39"/>
    </row>
    <row r="69" spans="15:16" x14ac:dyDescent="0.25">
      <c r="O69" s="39"/>
      <c r="P69" s="39"/>
    </row>
    <row r="70" spans="15:16" x14ac:dyDescent="0.25">
      <c r="O70" s="39"/>
      <c r="P70" s="39"/>
    </row>
    <row r="71" spans="15:16" x14ac:dyDescent="0.25">
      <c r="O71" s="39"/>
      <c r="P71" s="39"/>
    </row>
    <row r="72" spans="15:16" x14ac:dyDescent="0.25">
      <c r="O72" s="39"/>
      <c r="P72" s="39"/>
    </row>
    <row r="73" spans="15:16" x14ac:dyDescent="0.25">
      <c r="O73" s="39"/>
      <c r="P73" s="39"/>
    </row>
    <row r="74" spans="15:16" x14ac:dyDescent="0.25">
      <c r="O74" s="39"/>
      <c r="P74" s="39"/>
    </row>
    <row r="75" spans="15:16" x14ac:dyDescent="0.25">
      <c r="O75" s="39"/>
      <c r="P75" s="39"/>
    </row>
    <row r="76" spans="15:16" x14ac:dyDescent="0.25">
      <c r="O76" s="39"/>
      <c r="P76" s="39"/>
    </row>
    <row r="77" spans="15:16" x14ac:dyDescent="0.25">
      <c r="O77" s="39"/>
      <c r="P77" s="39"/>
    </row>
    <row r="78" spans="15:16" x14ac:dyDescent="0.25">
      <c r="O78" s="39"/>
      <c r="P78" s="39"/>
    </row>
    <row r="79" spans="15:16" x14ac:dyDescent="0.25">
      <c r="O79" s="39"/>
      <c r="P79" s="39"/>
    </row>
    <row r="80" spans="15:16" x14ac:dyDescent="0.25">
      <c r="O80" s="39"/>
      <c r="P80" s="39"/>
    </row>
    <row r="81" spans="15:16" x14ac:dyDescent="0.25">
      <c r="O81" s="39"/>
      <c r="P81" s="39"/>
    </row>
    <row r="82" spans="15:16" x14ac:dyDescent="0.25">
      <c r="O82" s="39"/>
      <c r="P82" s="39"/>
    </row>
    <row r="83" spans="15:16" x14ac:dyDescent="0.25">
      <c r="O83" s="39"/>
      <c r="P83" s="39"/>
    </row>
    <row r="84" spans="15:16" x14ac:dyDescent="0.25">
      <c r="O84" s="39"/>
      <c r="P84" s="39"/>
    </row>
    <row r="85" spans="15:16" x14ac:dyDescent="0.25">
      <c r="O85" s="39"/>
      <c r="P85" s="39"/>
    </row>
    <row r="86" spans="15:16" x14ac:dyDescent="0.25">
      <c r="O86" s="39"/>
      <c r="P86" s="39"/>
    </row>
    <row r="87" spans="15:16" x14ac:dyDescent="0.25">
      <c r="O87" s="39"/>
      <c r="P87" s="39"/>
    </row>
    <row r="88" spans="15:16" x14ac:dyDescent="0.25">
      <c r="O88" s="39"/>
      <c r="P88" s="39"/>
    </row>
    <row r="89" spans="15:16" x14ac:dyDescent="0.25">
      <c r="O89" s="39"/>
      <c r="P89" s="39"/>
    </row>
    <row r="90" spans="15:16" x14ac:dyDescent="0.25">
      <c r="O90" s="39"/>
      <c r="P90" s="39"/>
    </row>
    <row r="91" spans="15:16" x14ac:dyDescent="0.25">
      <c r="O91" s="39"/>
      <c r="P91" s="39"/>
    </row>
    <row r="92" spans="15:16" x14ac:dyDescent="0.25">
      <c r="O92" s="39"/>
      <c r="P92" s="39"/>
    </row>
    <row r="93" spans="15:16" x14ac:dyDescent="0.25">
      <c r="O93" s="39"/>
      <c r="P93" s="39"/>
    </row>
    <row r="94" spans="15:16" x14ac:dyDescent="0.25">
      <c r="O94" s="39"/>
      <c r="P94" s="39"/>
    </row>
    <row r="95" spans="15:16" x14ac:dyDescent="0.25">
      <c r="O95" s="39"/>
      <c r="P95" s="39"/>
    </row>
    <row r="96" spans="15:16" x14ac:dyDescent="0.25">
      <c r="O96" s="39"/>
      <c r="P96" s="39"/>
    </row>
    <row r="97" spans="15:16" x14ac:dyDescent="0.25">
      <c r="O97" s="39"/>
      <c r="P97" s="39"/>
    </row>
    <row r="98" spans="15:16" x14ac:dyDescent="0.25">
      <c r="O98" s="39"/>
      <c r="P98" s="39"/>
    </row>
    <row r="99" spans="15:16" x14ac:dyDescent="0.25">
      <c r="O99" s="39"/>
      <c r="P99" s="39"/>
    </row>
    <row r="100" spans="15:16" x14ac:dyDescent="0.25">
      <c r="O100" s="39"/>
      <c r="P100" s="39"/>
    </row>
    <row r="101" spans="15:16" x14ac:dyDescent="0.25">
      <c r="O101" s="39"/>
      <c r="P101" s="39"/>
    </row>
    <row r="102" spans="15:16" x14ac:dyDescent="0.25">
      <c r="O102" s="39"/>
      <c r="P102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1">
    <mergeCell ref="B1:N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48576"/>
  <sheetViews>
    <sheetView showRowColHeaders="0" zoomScale="112" workbookViewId="0">
      <pane xSplit="1" ySplit="2" topLeftCell="B3" activePane="bottomRight" state="frozen"/>
      <selection pane="topRight"/>
      <selection pane="bottomLeft"/>
      <selection pane="bottomRight" activeCell="V44" sqref="V44"/>
    </sheetView>
  </sheetViews>
  <sheetFormatPr defaultColWidth="9.26953125" defaultRowHeight="12.5" x14ac:dyDescent="0.25"/>
  <cols>
    <col min="2" max="4" width="11.26953125" customWidth="1"/>
    <col min="10" max="10" width="10" customWidth="1"/>
    <col min="11" max="11" width="9.54296875" customWidth="1"/>
    <col min="12" max="12" width="9.54296875" hidden="1" customWidth="1"/>
    <col min="17" max="17" width="10.1796875" customWidth="1"/>
    <col min="18" max="18" width="11.453125" hidden="1" customWidth="1"/>
    <col min="19" max="19" width="11" customWidth="1"/>
    <col min="20" max="20" width="10.1796875" customWidth="1"/>
    <col min="21" max="21" width="9.54296875" customWidth="1"/>
    <col min="22" max="22" width="10.1796875" customWidth="1"/>
    <col min="23" max="23" width="10.7265625" customWidth="1"/>
    <col min="24" max="25" width="10" customWidth="1"/>
    <col min="26" max="26" width="9.54296875" hidden="1" customWidth="1"/>
    <col min="27" max="27" width="8.81640625" customWidth="1"/>
    <col min="28" max="28" width="9.26953125" customWidth="1"/>
    <col min="29" max="29" width="6.81640625" customWidth="1"/>
    <col min="30" max="30" width="9.453125" customWidth="1"/>
    <col min="31" max="31" width="9.1796875" customWidth="1"/>
    <col min="32" max="32" width="11.1796875" hidden="1" customWidth="1"/>
    <col min="33" max="33" width="11" customWidth="1"/>
    <col min="34" max="34" width="10.1796875" customWidth="1"/>
    <col min="35" max="35" width="12.54296875" customWidth="1"/>
    <col min="36" max="36" width="10.1796875" customWidth="1"/>
    <col min="37" max="37" width="10.7265625" customWidth="1"/>
  </cols>
  <sheetData>
    <row r="1" spans="1:80" ht="15.75" customHeight="1" x14ac:dyDescent="0.35">
      <c r="A1" s="1"/>
      <c r="B1" s="67"/>
      <c r="C1" s="67"/>
      <c r="D1" s="67" t="s">
        <v>44</v>
      </c>
      <c r="E1" s="67"/>
      <c r="F1" s="67"/>
      <c r="G1" s="72"/>
      <c r="H1" s="73" t="s">
        <v>49</v>
      </c>
      <c r="I1" s="73"/>
      <c r="J1" s="67"/>
      <c r="K1" s="67"/>
      <c r="L1" s="67"/>
      <c r="M1" s="67" t="s">
        <v>55</v>
      </c>
      <c r="N1" s="67"/>
      <c r="O1" s="67"/>
      <c r="P1" s="67"/>
      <c r="Q1" s="67"/>
      <c r="R1" s="67"/>
      <c r="S1" s="72"/>
      <c r="T1" s="72"/>
      <c r="U1" s="72" t="s">
        <v>64</v>
      </c>
      <c r="V1" s="72"/>
      <c r="W1" s="72"/>
      <c r="X1" s="67"/>
      <c r="Y1" s="67"/>
      <c r="Z1" s="67"/>
      <c r="AA1" s="67" t="s">
        <v>71</v>
      </c>
      <c r="AB1" s="67"/>
      <c r="AC1" s="67"/>
      <c r="AD1" s="67"/>
      <c r="AE1" s="67"/>
      <c r="AF1" s="67"/>
      <c r="AG1" s="72"/>
      <c r="AH1" s="72"/>
      <c r="AI1" s="72" t="s">
        <v>80</v>
      </c>
      <c r="AJ1" s="72"/>
      <c r="AK1" s="72"/>
    </row>
    <row r="2" spans="1:80" ht="14.5" customHeight="1" x14ac:dyDescent="0.35">
      <c r="A2" s="66" t="s">
        <v>0</v>
      </c>
      <c r="B2" s="68" t="s">
        <v>42</v>
      </c>
      <c r="C2" s="70" t="s">
        <v>43</v>
      </c>
      <c r="D2" s="71" t="s">
        <v>45</v>
      </c>
      <c r="E2" s="68" t="s">
        <v>46</v>
      </c>
      <c r="F2" s="70" t="s">
        <v>47</v>
      </c>
      <c r="G2" s="68" t="s">
        <v>48</v>
      </c>
      <c r="H2" s="70" t="s">
        <v>50</v>
      </c>
      <c r="I2" s="71" t="s">
        <v>51</v>
      </c>
      <c r="J2" s="74" t="s">
        <v>52</v>
      </c>
      <c r="K2" s="75" t="s">
        <v>53</v>
      </c>
      <c r="L2" s="76" t="s">
        <v>54</v>
      </c>
      <c r="M2" s="74" t="s">
        <v>56</v>
      </c>
      <c r="N2" s="75" t="s">
        <v>57</v>
      </c>
      <c r="O2" s="77" t="s">
        <v>58</v>
      </c>
      <c r="P2" s="74" t="s">
        <v>59</v>
      </c>
      <c r="Q2" s="75" t="s">
        <v>60</v>
      </c>
      <c r="R2" s="76" t="s">
        <v>61</v>
      </c>
      <c r="S2" s="68" t="s">
        <v>62</v>
      </c>
      <c r="T2" s="70" t="s">
        <v>63</v>
      </c>
      <c r="U2" s="71" t="s">
        <v>65</v>
      </c>
      <c r="V2" s="78" t="s">
        <v>66</v>
      </c>
      <c r="W2" s="79" t="s">
        <v>67</v>
      </c>
      <c r="X2" s="74" t="s">
        <v>68</v>
      </c>
      <c r="Y2" s="75" t="s">
        <v>69</v>
      </c>
      <c r="Z2" s="77" t="s">
        <v>70</v>
      </c>
      <c r="AA2" s="74" t="s">
        <v>72</v>
      </c>
      <c r="AB2" s="75" t="s">
        <v>73</v>
      </c>
      <c r="AC2" s="77" t="s">
        <v>74</v>
      </c>
      <c r="AD2" s="74" t="s">
        <v>75</v>
      </c>
      <c r="AE2" s="75" t="s">
        <v>76</v>
      </c>
      <c r="AF2" s="77" t="s">
        <v>77</v>
      </c>
      <c r="AG2" s="68" t="s">
        <v>78</v>
      </c>
      <c r="AH2" s="70" t="s">
        <v>79</v>
      </c>
      <c r="AI2" s="71" t="s">
        <v>81</v>
      </c>
      <c r="AJ2" s="80" t="s">
        <v>82</v>
      </c>
      <c r="AK2" s="79" t="s">
        <v>83</v>
      </c>
    </row>
    <row r="3" spans="1:80" ht="12.25" customHeight="1" x14ac:dyDescent="0.35">
      <c r="A3" s="66">
        <v>1</v>
      </c>
      <c r="B3" s="69">
        <v>5529</v>
      </c>
      <c r="C3" s="69">
        <v>2608</v>
      </c>
      <c r="D3" s="69">
        <v>190</v>
      </c>
      <c r="E3" s="69">
        <v>5587</v>
      </c>
      <c r="F3" s="69">
        <v>2713</v>
      </c>
      <c r="G3" s="69">
        <v>21017</v>
      </c>
      <c r="H3" s="69">
        <v>4122</v>
      </c>
      <c r="I3" s="69">
        <v>523</v>
      </c>
      <c r="J3" s="69">
        <v>15994</v>
      </c>
      <c r="K3" s="69">
        <v>4212</v>
      </c>
      <c r="L3" s="69">
        <v>20226</v>
      </c>
      <c r="M3" s="69">
        <v>16206</v>
      </c>
      <c r="N3" s="69">
        <v>4009</v>
      </c>
      <c r="O3" s="69">
        <v>170</v>
      </c>
      <c r="P3" s="69">
        <v>16010</v>
      </c>
      <c r="Q3" s="69">
        <v>4213</v>
      </c>
      <c r="R3" s="69">
        <v>20241</v>
      </c>
      <c r="S3" s="69">
        <v>20588</v>
      </c>
      <c r="T3" s="69">
        <v>4910</v>
      </c>
      <c r="U3" s="69">
        <v>652</v>
      </c>
      <c r="V3" s="69">
        <v>443</v>
      </c>
      <c r="W3" s="69">
        <v>241</v>
      </c>
      <c r="X3" s="69">
        <v>12788</v>
      </c>
      <c r="Y3" s="69">
        <v>4220</v>
      </c>
      <c r="Z3" s="69">
        <v>17050</v>
      </c>
      <c r="AA3" s="69">
        <v>12546</v>
      </c>
      <c r="AB3" s="69">
        <v>3880</v>
      </c>
      <c r="AC3" s="69">
        <v>704</v>
      </c>
      <c r="AD3" s="69">
        <v>13047</v>
      </c>
      <c r="AE3" s="69">
        <v>3798</v>
      </c>
      <c r="AF3" s="69">
        <v>16948</v>
      </c>
      <c r="AG3" s="69">
        <v>21626</v>
      </c>
      <c r="AH3" s="69">
        <v>7322</v>
      </c>
      <c r="AI3" s="69">
        <v>232</v>
      </c>
      <c r="AJ3" s="69">
        <v>42</v>
      </c>
      <c r="AK3" s="69">
        <v>90</v>
      </c>
    </row>
    <row r="4" spans="1:80" ht="14.5" x14ac:dyDescent="0.35">
      <c r="A4" s="66">
        <v>2</v>
      </c>
      <c r="B4" s="9">
        <v>5947</v>
      </c>
      <c r="C4" s="9">
        <v>3671</v>
      </c>
      <c r="D4" s="9">
        <v>233</v>
      </c>
      <c r="E4" s="9">
        <v>5847</v>
      </c>
      <c r="F4" s="9">
        <v>4086</v>
      </c>
      <c r="G4" s="9">
        <v>27345</v>
      </c>
      <c r="H4" s="9">
        <v>5861</v>
      </c>
      <c r="I4" s="9">
        <v>906</v>
      </c>
      <c r="J4" s="9">
        <v>22337</v>
      </c>
      <c r="K4" s="9">
        <v>6934</v>
      </c>
      <c r="L4" s="9">
        <v>29306</v>
      </c>
      <c r="M4" s="9">
        <v>22717</v>
      </c>
      <c r="N4" s="9">
        <v>6474</v>
      </c>
      <c r="O4" s="9">
        <v>272</v>
      </c>
      <c r="P4" s="9">
        <v>22387</v>
      </c>
      <c r="Q4" s="9">
        <v>6902</v>
      </c>
      <c r="R4" s="9">
        <v>29323</v>
      </c>
      <c r="S4" s="9">
        <v>24852</v>
      </c>
      <c r="T4" s="9">
        <v>6301</v>
      </c>
      <c r="U4" s="9">
        <v>1067</v>
      </c>
      <c r="V4" s="9">
        <v>808</v>
      </c>
      <c r="W4" s="9">
        <v>278</v>
      </c>
      <c r="X4" s="9">
        <v>16974</v>
      </c>
      <c r="Y4" s="9">
        <v>6179</v>
      </c>
      <c r="Z4" s="9">
        <v>23224</v>
      </c>
      <c r="AA4" s="9">
        <v>16495</v>
      </c>
      <c r="AB4" s="9">
        <v>5532</v>
      </c>
      <c r="AC4" s="9">
        <v>1315</v>
      </c>
      <c r="AD4" s="9">
        <v>17479</v>
      </c>
      <c r="AE4" s="9">
        <v>5384</v>
      </c>
      <c r="AF4" s="9">
        <v>23056</v>
      </c>
      <c r="AG4" s="9">
        <v>22827</v>
      </c>
      <c r="AH4" s="9">
        <v>9819</v>
      </c>
      <c r="AI4" s="9">
        <v>298</v>
      </c>
      <c r="AJ4" s="9">
        <v>43</v>
      </c>
      <c r="AK4" s="9">
        <v>86</v>
      </c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</row>
    <row r="5" spans="1:80" ht="14.5" x14ac:dyDescent="0.35">
      <c r="A5" s="66">
        <v>3</v>
      </c>
      <c r="B5" s="9">
        <v>5924</v>
      </c>
      <c r="C5" s="9">
        <v>2893</v>
      </c>
      <c r="D5" s="9">
        <v>206</v>
      </c>
      <c r="E5" s="9">
        <v>6068</v>
      </c>
      <c r="F5" s="9">
        <v>2923</v>
      </c>
      <c r="G5" s="9">
        <v>22878</v>
      </c>
      <c r="H5" s="9">
        <v>4197</v>
      </c>
      <c r="I5" s="9">
        <v>704</v>
      </c>
      <c r="J5" s="9">
        <v>18399</v>
      </c>
      <c r="K5" s="9">
        <v>4541</v>
      </c>
      <c r="L5" s="9">
        <v>22980</v>
      </c>
      <c r="M5" s="9">
        <v>18647</v>
      </c>
      <c r="N5" s="9">
        <v>4224</v>
      </c>
      <c r="O5" s="9">
        <v>230</v>
      </c>
      <c r="P5" s="9">
        <v>18334</v>
      </c>
      <c r="Q5" s="9">
        <v>4561</v>
      </c>
      <c r="R5" s="9">
        <v>22927</v>
      </c>
      <c r="S5" s="9">
        <v>22390</v>
      </c>
      <c r="T5" s="9">
        <v>5171</v>
      </c>
      <c r="U5" s="9">
        <v>826</v>
      </c>
      <c r="V5" s="9">
        <v>704</v>
      </c>
      <c r="W5" s="9">
        <v>257</v>
      </c>
      <c r="X5" s="9">
        <v>12996</v>
      </c>
      <c r="Y5" s="9">
        <v>4090</v>
      </c>
      <c r="Z5" s="9">
        <v>17142</v>
      </c>
      <c r="AA5" s="9">
        <v>12650</v>
      </c>
      <c r="AB5" s="9">
        <v>3711</v>
      </c>
      <c r="AC5" s="9">
        <v>900</v>
      </c>
      <c r="AD5" s="9">
        <v>13306</v>
      </c>
      <c r="AE5" s="9">
        <v>3638</v>
      </c>
      <c r="AF5" s="9">
        <v>17029</v>
      </c>
      <c r="AG5" s="9">
        <v>19348</v>
      </c>
      <c r="AH5" s="9">
        <v>7298</v>
      </c>
      <c r="AI5" s="9">
        <v>235</v>
      </c>
      <c r="AJ5" s="9">
        <v>37</v>
      </c>
      <c r="AK5" s="9">
        <v>90</v>
      </c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</row>
    <row r="6" spans="1:80" ht="14.5" x14ac:dyDescent="0.35">
      <c r="A6" s="66">
        <v>4</v>
      </c>
      <c r="B6" s="9">
        <v>4702</v>
      </c>
      <c r="C6" s="9">
        <v>2846</v>
      </c>
      <c r="D6" s="9">
        <v>263</v>
      </c>
      <c r="E6" s="9">
        <v>4598</v>
      </c>
      <c r="F6" s="9">
        <v>3271</v>
      </c>
      <c r="G6" s="9">
        <v>25204</v>
      </c>
      <c r="H6" s="9">
        <v>4781</v>
      </c>
      <c r="I6" s="9">
        <v>1003</v>
      </c>
      <c r="J6" s="9">
        <v>20128</v>
      </c>
      <c r="K6" s="9">
        <v>5096</v>
      </c>
      <c r="L6" s="9">
        <v>25248</v>
      </c>
      <c r="M6" s="9">
        <v>20431</v>
      </c>
      <c r="N6" s="9">
        <v>4670</v>
      </c>
      <c r="O6" s="9">
        <v>321</v>
      </c>
      <c r="P6" s="9">
        <v>20046</v>
      </c>
      <c r="Q6" s="9">
        <v>5144</v>
      </c>
      <c r="R6" s="9">
        <v>25218</v>
      </c>
      <c r="S6" s="9">
        <v>22215</v>
      </c>
      <c r="T6" s="9">
        <v>5462</v>
      </c>
      <c r="U6" s="9">
        <v>1254</v>
      </c>
      <c r="V6" s="9">
        <v>774</v>
      </c>
      <c r="W6" s="9">
        <v>224</v>
      </c>
      <c r="X6" s="9">
        <v>15160</v>
      </c>
      <c r="Y6" s="9">
        <v>4959</v>
      </c>
      <c r="Z6" s="9">
        <v>20180</v>
      </c>
      <c r="AA6" s="9">
        <v>14680</v>
      </c>
      <c r="AB6" s="9">
        <v>4416</v>
      </c>
      <c r="AC6" s="9">
        <v>1262</v>
      </c>
      <c r="AD6" s="9">
        <v>15493</v>
      </c>
      <c r="AE6" s="9">
        <v>4432</v>
      </c>
      <c r="AF6" s="9">
        <v>20049</v>
      </c>
      <c r="AG6" s="9">
        <v>21843</v>
      </c>
      <c r="AH6" s="9">
        <v>9777</v>
      </c>
      <c r="AI6" s="9">
        <v>445</v>
      </c>
      <c r="AJ6" s="9">
        <v>37</v>
      </c>
      <c r="AK6" s="9">
        <v>102</v>
      </c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</row>
    <row r="7" spans="1:80" ht="14.5" x14ac:dyDescent="0.35">
      <c r="A7" s="66">
        <v>5</v>
      </c>
      <c r="B7" s="9">
        <v>4179</v>
      </c>
      <c r="C7" s="9">
        <v>3246</v>
      </c>
      <c r="D7" s="9">
        <v>220</v>
      </c>
      <c r="E7" s="9">
        <v>4111</v>
      </c>
      <c r="F7" s="9">
        <v>3653</v>
      </c>
      <c r="G7" s="9">
        <v>25110</v>
      </c>
      <c r="H7" s="9">
        <v>5960</v>
      </c>
      <c r="I7" s="9">
        <v>805</v>
      </c>
      <c r="J7" s="9">
        <v>21118</v>
      </c>
      <c r="K7" s="9">
        <v>6613</v>
      </c>
      <c r="L7" s="9">
        <v>27754</v>
      </c>
      <c r="M7" s="9">
        <v>21416</v>
      </c>
      <c r="N7" s="9">
        <v>6270</v>
      </c>
      <c r="O7" s="9">
        <v>221</v>
      </c>
      <c r="P7" s="9">
        <v>20960</v>
      </c>
      <c r="Q7" s="9">
        <v>6725</v>
      </c>
      <c r="R7" s="9">
        <v>27712</v>
      </c>
      <c r="S7" s="9">
        <v>20130</v>
      </c>
      <c r="T7" s="9">
        <v>5950</v>
      </c>
      <c r="U7" s="9">
        <v>936</v>
      </c>
      <c r="V7" s="9">
        <v>671</v>
      </c>
      <c r="W7" s="9">
        <v>208</v>
      </c>
      <c r="X7" s="9">
        <v>17355</v>
      </c>
      <c r="Y7" s="9">
        <v>6825</v>
      </c>
      <c r="Z7" s="9">
        <v>24245</v>
      </c>
      <c r="AA7" s="9">
        <v>16664</v>
      </c>
      <c r="AB7" s="9">
        <v>6158</v>
      </c>
      <c r="AC7" s="9">
        <v>1567</v>
      </c>
      <c r="AD7" s="9">
        <v>17867</v>
      </c>
      <c r="AE7" s="9">
        <v>6048</v>
      </c>
      <c r="AF7" s="9">
        <v>24074</v>
      </c>
      <c r="AG7" s="9">
        <v>20894</v>
      </c>
      <c r="AH7" s="9">
        <v>11226</v>
      </c>
      <c r="AI7" s="9">
        <v>344</v>
      </c>
      <c r="AJ7" s="9">
        <v>31</v>
      </c>
      <c r="AK7" s="9">
        <v>109</v>
      </c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</row>
    <row r="8" spans="1:80" ht="14.5" x14ac:dyDescent="0.35">
      <c r="A8" s="66">
        <v>6</v>
      </c>
      <c r="B8" s="9">
        <v>5505</v>
      </c>
      <c r="C8" s="9">
        <v>4408</v>
      </c>
      <c r="D8" s="9">
        <v>244</v>
      </c>
      <c r="E8" s="9">
        <v>5566</v>
      </c>
      <c r="F8" s="9">
        <v>4567</v>
      </c>
      <c r="G8" s="9">
        <v>22142</v>
      </c>
      <c r="H8" s="9">
        <v>6488</v>
      </c>
      <c r="I8" s="9">
        <v>678</v>
      </c>
      <c r="J8" s="9">
        <v>17791</v>
      </c>
      <c r="K8" s="9">
        <v>6445</v>
      </c>
      <c r="L8" s="9">
        <v>24261</v>
      </c>
      <c r="M8" s="9">
        <v>18149</v>
      </c>
      <c r="N8" s="9">
        <v>5995</v>
      </c>
      <c r="O8" s="9">
        <v>287</v>
      </c>
      <c r="P8" s="9">
        <v>17844</v>
      </c>
      <c r="Q8" s="9">
        <v>6398</v>
      </c>
      <c r="R8" s="9">
        <v>24269</v>
      </c>
      <c r="S8" s="9">
        <v>20875</v>
      </c>
      <c r="T8" s="9">
        <v>7305</v>
      </c>
      <c r="U8" s="9">
        <v>959</v>
      </c>
      <c r="V8" s="9">
        <v>837</v>
      </c>
      <c r="W8" s="9">
        <v>303</v>
      </c>
      <c r="X8" s="9">
        <v>12288</v>
      </c>
      <c r="Y8" s="9">
        <v>5775</v>
      </c>
      <c r="Z8" s="9">
        <v>18120</v>
      </c>
      <c r="AA8" s="9">
        <v>11878</v>
      </c>
      <c r="AB8" s="9">
        <v>5322</v>
      </c>
      <c r="AC8" s="9">
        <v>1037</v>
      </c>
      <c r="AD8" s="9">
        <v>12684</v>
      </c>
      <c r="AE8" s="9">
        <v>5298</v>
      </c>
      <c r="AF8" s="9">
        <v>18082</v>
      </c>
      <c r="AG8" s="9">
        <v>18611</v>
      </c>
      <c r="AH8" s="9">
        <v>9793</v>
      </c>
      <c r="AI8" s="9">
        <v>317</v>
      </c>
      <c r="AJ8" s="9">
        <v>50</v>
      </c>
      <c r="AK8" s="9">
        <v>98</v>
      </c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</row>
    <row r="9" spans="1:80" ht="14.5" x14ac:dyDescent="0.35">
      <c r="A9" s="66">
        <v>7</v>
      </c>
      <c r="B9" s="9">
        <v>7356</v>
      </c>
      <c r="C9" s="9">
        <v>4901</v>
      </c>
      <c r="D9" s="9">
        <v>214</v>
      </c>
      <c r="E9" s="9">
        <v>7625</v>
      </c>
      <c r="F9" s="9">
        <v>4746</v>
      </c>
      <c r="G9" s="9">
        <v>19747</v>
      </c>
      <c r="H9" s="9">
        <v>6081</v>
      </c>
      <c r="I9" s="9">
        <v>545</v>
      </c>
      <c r="J9" s="9">
        <v>15505</v>
      </c>
      <c r="K9" s="9">
        <v>5757</v>
      </c>
      <c r="L9" s="9">
        <v>21286</v>
      </c>
      <c r="M9" s="9">
        <v>15749</v>
      </c>
      <c r="N9" s="9">
        <v>5483</v>
      </c>
      <c r="O9" s="9">
        <v>185</v>
      </c>
      <c r="P9" s="9">
        <v>15576</v>
      </c>
      <c r="Q9" s="9">
        <v>5659</v>
      </c>
      <c r="R9" s="9">
        <v>21256</v>
      </c>
      <c r="S9" s="9">
        <v>19813</v>
      </c>
      <c r="T9" s="9">
        <v>6956</v>
      </c>
      <c r="U9" s="9">
        <v>683</v>
      </c>
      <c r="V9" s="9">
        <v>502</v>
      </c>
      <c r="W9" s="9">
        <v>258</v>
      </c>
      <c r="X9" s="9">
        <v>11537</v>
      </c>
      <c r="Y9" s="9">
        <v>5416</v>
      </c>
      <c r="Z9" s="9">
        <v>17002</v>
      </c>
      <c r="AA9" s="9">
        <v>11173</v>
      </c>
      <c r="AB9" s="9">
        <v>5108</v>
      </c>
      <c r="AC9" s="9">
        <v>868</v>
      </c>
      <c r="AD9" s="9">
        <v>11921</v>
      </c>
      <c r="AE9" s="9">
        <v>4924</v>
      </c>
      <c r="AF9" s="9">
        <v>16919</v>
      </c>
      <c r="AG9" s="9">
        <v>18433</v>
      </c>
      <c r="AH9" s="9">
        <v>9047</v>
      </c>
      <c r="AI9" s="9">
        <v>233</v>
      </c>
      <c r="AJ9" s="9">
        <v>37</v>
      </c>
      <c r="AK9" s="9">
        <v>94</v>
      </c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</row>
    <row r="10" spans="1:80" ht="14.5" x14ac:dyDescent="0.35">
      <c r="A10" s="66">
        <v>8</v>
      </c>
      <c r="B10" s="9">
        <v>8409</v>
      </c>
      <c r="C10" s="9">
        <v>7393</v>
      </c>
      <c r="D10" s="9">
        <v>291</v>
      </c>
      <c r="E10" s="9">
        <v>8737</v>
      </c>
      <c r="F10" s="9">
        <v>7247</v>
      </c>
      <c r="G10" s="9">
        <v>20218</v>
      </c>
      <c r="H10" s="9">
        <v>8342</v>
      </c>
      <c r="I10" s="9">
        <v>600</v>
      </c>
      <c r="J10" s="9">
        <v>16117</v>
      </c>
      <c r="K10" s="9">
        <v>8077</v>
      </c>
      <c r="L10" s="9">
        <v>24220</v>
      </c>
      <c r="M10" s="9">
        <v>16410</v>
      </c>
      <c r="N10" s="9">
        <v>7719</v>
      </c>
      <c r="O10" s="9">
        <v>212</v>
      </c>
      <c r="P10" s="9">
        <v>16176</v>
      </c>
      <c r="Q10" s="9">
        <v>7988</v>
      </c>
      <c r="R10" s="9">
        <v>24194</v>
      </c>
      <c r="S10" s="9">
        <v>20514</v>
      </c>
      <c r="T10" s="9">
        <v>9619</v>
      </c>
      <c r="U10" s="9">
        <v>878</v>
      </c>
      <c r="V10" s="9">
        <v>584</v>
      </c>
      <c r="W10" s="9">
        <v>299</v>
      </c>
      <c r="X10" s="9">
        <v>12820</v>
      </c>
      <c r="Y10" s="9">
        <v>8351</v>
      </c>
      <c r="Z10" s="9">
        <v>21229</v>
      </c>
      <c r="AA10" s="9">
        <v>12312</v>
      </c>
      <c r="AB10" s="9">
        <v>7936</v>
      </c>
      <c r="AC10" s="9">
        <v>1152</v>
      </c>
      <c r="AD10" s="9">
        <v>13412</v>
      </c>
      <c r="AE10" s="9">
        <v>7647</v>
      </c>
      <c r="AF10" s="9">
        <v>21150</v>
      </c>
      <c r="AG10" s="9">
        <v>19388</v>
      </c>
      <c r="AH10" s="9">
        <v>12735</v>
      </c>
      <c r="AI10" s="9">
        <v>283</v>
      </c>
      <c r="AJ10" s="9">
        <v>58</v>
      </c>
      <c r="AK10" s="9">
        <v>103</v>
      </c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</row>
    <row r="11" spans="1:80" ht="14.5" x14ac:dyDescent="0.35">
      <c r="A11" s="66">
        <v>9</v>
      </c>
      <c r="B11" s="9">
        <v>8460</v>
      </c>
      <c r="C11" s="9">
        <v>6040</v>
      </c>
      <c r="D11" s="9">
        <v>304</v>
      </c>
      <c r="E11" s="9">
        <v>8657</v>
      </c>
      <c r="F11" s="9">
        <v>6021</v>
      </c>
      <c r="G11" s="9">
        <v>22075</v>
      </c>
      <c r="H11" s="9">
        <v>7272</v>
      </c>
      <c r="I11" s="9">
        <v>657</v>
      </c>
      <c r="J11" s="9">
        <v>16776</v>
      </c>
      <c r="K11" s="9">
        <v>7008</v>
      </c>
      <c r="L11" s="9">
        <v>23816</v>
      </c>
      <c r="M11" s="9">
        <v>17008</v>
      </c>
      <c r="N11" s="9">
        <v>6669</v>
      </c>
      <c r="O11" s="9">
        <v>219</v>
      </c>
      <c r="P11" s="9">
        <v>16747</v>
      </c>
      <c r="Q11" s="9">
        <v>6972</v>
      </c>
      <c r="R11" s="9">
        <v>23746</v>
      </c>
      <c r="S11" s="9">
        <v>20549</v>
      </c>
      <c r="T11" s="9">
        <v>8369</v>
      </c>
      <c r="U11" s="9">
        <v>837</v>
      </c>
      <c r="V11" s="9">
        <v>581</v>
      </c>
      <c r="W11" s="9">
        <v>249</v>
      </c>
      <c r="X11" s="9">
        <v>12307</v>
      </c>
      <c r="Y11" s="9">
        <v>6864</v>
      </c>
      <c r="Z11" s="9">
        <v>19216</v>
      </c>
      <c r="AA11" s="9">
        <v>11940</v>
      </c>
      <c r="AB11" s="9">
        <v>6494</v>
      </c>
      <c r="AC11" s="9">
        <v>929</v>
      </c>
      <c r="AD11" s="9">
        <v>12852</v>
      </c>
      <c r="AE11" s="9">
        <v>6285</v>
      </c>
      <c r="AF11" s="9">
        <v>19207</v>
      </c>
      <c r="AG11" s="9">
        <v>20777</v>
      </c>
      <c r="AH11" s="9">
        <v>11608</v>
      </c>
      <c r="AI11" s="9">
        <v>250</v>
      </c>
      <c r="AJ11" s="9">
        <v>63</v>
      </c>
      <c r="AK11" s="9">
        <v>92</v>
      </c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</row>
    <row r="12" spans="1:80" ht="14.5" x14ac:dyDescent="0.35">
      <c r="A12" s="66">
        <v>10</v>
      </c>
      <c r="B12" s="9">
        <v>7742</v>
      </c>
      <c r="C12" s="9">
        <v>5581</v>
      </c>
      <c r="D12" s="9">
        <v>249</v>
      </c>
      <c r="E12" s="9">
        <v>7662</v>
      </c>
      <c r="F12" s="9">
        <v>5859</v>
      </c>
      <c r="G12" s="9">
        <v>19295</v>
      </c>
      <c r="H12" s="9">
        <v>6944</v>
      </c>
      <c r="I12" s="9">
        <v>552</v>
      </c>
      <c r="J12" s="9">
        <v>15148</v>
      </c>
      <c r="K12" s="9">
        <v>7516</v>
      </c>
      <c r="L12" s="9">
        <v>22692</v>
      </c>
      <c r="M12" s="9">
        <v>15389</v>
      </c>
      <c r="N12" s="9">
        <v>7220</v>
      </c>
      <c r="O12" s="9">
        <v>186</v>
      </c>
      <c r="P12" s="9">
        <v>15089</v>
      </c>
      <c r="Q12" s="9">
        <v>7553</v>
      </c>
      <c r="R12" s="9">
        <v>22672</v>
      </c>
      <c r="S12" s="9">
        <v>18659</v>
      </c>
      <c r="T12" s="9">
        <v>7849</v>
      </c>
      <c r="U12" s="9">
        <v>742</v>
      </c>
      <c r="V12" s="9">
        <v>515</v>
      </c>
      <c r="W12" s="9">
        <v>221</v>
      </c>
      <c r="X12" s="9">
        <v>12443</v>
      </c>
      <c r="Y12" s="9">
        <v>7315</v>
      </c>
      <c r="Z12" s="9">
        <v>19794</v>
      </c>
      <c r="AA12" s="9">
        <v>12046</v>
      </c>
      <c r="AB12" s="9">
        <v>6830</v>
      </c>
      <c r="AC12" s="9">
        <v>1027</v>
      </c>
      <c r="AD12" s="9">
        <v>12954</v>
      </c>
      <c r="AE12" s="9">
        <v>6649</v>
      </c>
      <c r="AF12" s="9">
        <v>19705</v>
      </c>
      <c r="AG12" s="9">
        <v>18692</v>
      </c>
      <c r="AH12" s="9">
        <v>10922</v>
      </c>
      <c r="AI12" s="9">
        <v>198</v>
      </c>
      <c r="AJ12" s="9">
        <v>42</v>
      </c>
      <c r="AK12" s="9">
        <v>58</v>
      </c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</row>
    <row r="13" spans="1:80" ht="14.5" x14ac:dyDescent="0.35">
      <c r="A13" s="66">
        <v>11</v>
      </c>
      <c r="B13" s="9">
        <v>8677</v>
      </c>
      <c r="C13" s="9">
        <v>7459</v>
      </c>
      <c r="D13" s="9">
        <v>295</v>
      </c>
      <c r="E13" s="9">
        <v>8837</v>
      </c>
      <c r="F13" s="9">
        <v>7460</v>
      </c>
      <c r="G13" s="9">
        <v>22010</v>
      </c>
      <c r="H13" s="9">
        <v>9827</v>
      </c>
      <c r="I13" s="9">
        <v>579</v>
      </c>
      <c r="J13" s="9">
        <v>16734</v>
      </c>
      <c r="K13" s="9">
        <v>9689</v>
      </c>
      <c r="L13" s="9">
        <v>26443</v>
      </c>
      <c r="M13" s="9">
        <v>17072</v>
      </c>
      <c r="N13" s="9">
        <v>9268</v>
      </c>
      <c r="O13" s="9">
        <v>208</v>
      </c>
      <c r="P13" s="9">
        <v>16805</v>
      </c>
      <c r="Q13" s="9">
        <v>9589</v>
      </c>
      <c r="R13" s="9">
        <v>26418</v>
      </c>
      <c r="S13" s="9">
        <v>21064</v>
      </c>
      <c r="T13" s="9">
        <v>11432</v>
      </c>
      <c r="U13" s="9">
        <v>866</v>
      </c>
      <c r="V13" s="9">
        <v>638</v>
      </c>
      <c r="W13" s="9">
        <v>243</v>
      </c>
      <c r="X13" s="9">
        <v>12656</v>
      </c>
      <c r="Y13" s="9">
        <v>9614</v>
      </c>
      <c r="Z13" s="9">
        <v>22314</v>
      </c>
      <c r="AA13" s="9">
        <v>12315</v>
      </c>
      <c r="AB13" s="9">
        <v>9131</v>
      </c>
      <c r="AC13" s="9">
        <v>1050</v>
      </c>
      <c r="AD13" s="9">
        <v>13375</v>
      </c>
      <c r="AE13" s="9">
        <v>8800</v>
      </c>
      <c r="AF13" s="9">
        <v>22253</v>
      </c>
      <c r="AG13" s="9">
        <v>20540</v>
      </c>
      <c r="AH13" s="9">
        <v>14895</v>
      </c>
      <c r="AI13" s="9">
        <v>251</v>
      </c>
      <c r="AJ13" s="9">
        <v>53</v>
      </c>
      <c r="AK13" s="9">
        <v>72</v>
      </c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</row>
    <row r="14" spans="1:80" ht="14.5" x14ac:dyDescent="0.35">
      <c r="A14" s="66">
        <v>12</v>
      </c>
      <c r="B14" s="9">
        <v>8610</v>
      </c>
      <c r="C14" s="9">
        <v>7848</v>
      </c>
      <c r="D14" s="9">
        <v>344</v>
      </c>
      <c r="E14" s="9">
        <v>8698</v>
      </c>
      <c r="F14" s="9">
        <v>8029</v>
      </c>
      <c r="G14" s="9">
        <v>23122</v>
      </c>
      <c r="H14" s="9">
        <v>10067</v>
      </c>
      <c r="I14" s="9">
        <v>809</v>
      </c>
      <c r="J14" s="9">
        <v>18250</v>
      </c>
      <c r="K14" s="9">
        <v>10217</v>
      </c>
      <c r="L14" s="9">
        <v>28504</v>
      </c>
      <c r="M14" s="9">
        <v>18639</v>
      </c>
      <c r="N14" s="9">
        <v>9714</v>
      </c>
      <c r="O14" s="9">
        <v>270</v>
      </c>
      <c r="P14" s="9">
        <v>18268</v>
      </c>
      <c r="Q14" s="9">
        <v>10178</v>
      </c>
      <c r="R14" s="9">
        <v>28487</v>
      </c>
      <c r="S14" s="9">
        <v>22013</v>
      </c>
      <c r="T14" s="9">
        <v>11771</v>
      </c>
      <c r="U14" s="9">
        <v>1177</v>
      </c>
      <c r="V14" s="9">
        <v>805</v>
      </c>
      <c r="W14" s="9">
        <v>281</v>
      </c>
      <c r="X14" s="9">
        <v>14555</v>
      </c>
      <c r="Y14" s="9">
        <v>10559</v>
      </c>
      <c r="Z14" s="9">
        <v>25191</v>
      </c>
      <c r="AA14" s="9">
        <v>13954</v>
      </c>
      <c r="AB14" s="9">
        <v>10063</v>
      </c>
      <c r="AC14" s="9">
        <v>1360</v>
      </c>
      <c r="AD14" s="9">
        <v>15344</v>
      </c>
      <c r="AE14" s="9">
        <v>9683</v>
      </c>
      <c r="AF14" s="9">
        <v>25130</v>
      </c>
      <c r="AG14" s="9">
        <v>21626</v>
      </c>
      <c r="AH14" s="9">
        <v>16070</v>
      </c>
      <c r="AI14" s="9">
        <v>379</v>
      </c>
      <c r="AJ14" s="9">
        <v>68</v>
      </c>
      <c r="AK14" s="9">
        <v>112</v>
      </c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</row>
    <row r="15" spans="1:80" ht="14.5" x14ac:dyDescent="0.35">
      <c r="A15" s="66">
        <v>13</v>
      </c>
      <c r="B15" s="9">
        <v>5504</v>
      </c>
      <c r="C15" s="9">
        <v>5445</v>
      </c>
      <c r="D15" s="9">
        <v>264</v>
      </c>
      <c r="E15" s="9">
        <v>5708</v>
      </c>
      <c r="F15" s="9">
        <v>5463</v>
      </c>
      <c r="G15" s="9">
        <v>20106</v>
      </c>
      <c r="H15" s="9">
        <v>8042</v>
      </c>
      <c r="I15" s="9">
        <v>657</v>
      </c>
      <c r="J15" s="9">
        <v>15162</v>
      </c>
      <c r="K15" s="9">
        <v>7665</v>
      </c>
      <c r="L15" s="9">
        <v>22860</v>
      </c>
      <c r="M15" s="9">
        <v>15366</v>
      </c>
      <c r="N15" s="9">
        <v>7444</v>
      </c>
      <c r="O15" s="9">
        <v>270</v>
      </c>
      <c r="P15" s="9">
        <v>15277</v>
      </c>
      <c r="Q15" s="9">
        <v>7579</v>
      </c>
      <c r="R15" s="9">
        <v>22880</v>
      </c>
      <c r="S15" s="9">
        <v>19769</v>
      </c>
      <c r="T15" s="9">
        <v>9788</v>
      </c>
      <c r="U15" s="9">
        <v>1146</v>
      </c>
      <c r="V15" s="9">
        <v>660</v>
      </c>
      <c r="W15" s="9">
        <v>338</v>
      </c>
      <c r="X15" s="9">
        <v>10994</v>
      </c>
      <c r="Y15" s="9">
        <v>7991</v>
      </c>
      <c r="Z15" s="9">
        <v>19028</v>
      </c>
      <c r="AA15" s="9">
        <v>10532</v>
      </c>
      <c r="AB15" s="9">
        <v>7564</v>
      </c>
      <c r="AC15" s="9">
        <v>1091</v>
      </c>
      <c r="AD15" s="9">
        <v>11489</v>
      </c>
      <c r="AE15" s="9">
        <v>7399</v>
      </c>
      <c r="AF15" s="9">
        <v>18961</v>
      </c>
      <c r="AG15" s="9">
        <v>18377</v>
      </c>
      <c r="AH15" s="9">
        <v>12932</v>
      </c>
      <c r="AI15" s="9">
        <v>345</v>
      </c>
      <c r="AJ15" s="9">
        <v>47</v>
      </c>
      <c r="AK15" s="9">
        <v>80</v>
      </c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</row>
    <row r="16" spans="1:80" ht="14.5" x14ac:dyDescent="0.35">
      <c r="A16" s="66">
        <v>14</v>
      </c>
      <c r="B16" s="9">
        <v>5724</v>
      </c>
      <c r="C16" s="9">
        <v>5653</v>
      </c>
      <c r="D16" s="9">
        <v>278</v>
      </c>
      <c r="E16" s="9">
        <v>5750</v>
      </c>
      <c r="F16" s="9">
        <v>5877</v>
      </c>
      <c r="G16" s="9">
        <v>22600</v>
      </c>
      <c r="H16" s="9">
        <v>8634</v>
      </c>
      <c r="I16" s="9">
        <v>675</v>
      </c>
      <c r="J16" s="9">
        <v>18230</v>
      </c>
      <c r="K16" s="9">
        <v>8773</v>
      </c>
      <c r="L16" s="9">
        <v>27026</v>
      </c>
      <c r="M16" s="9">
        <v>18521</v>
      </c>
      <c r="N16" s="9">
        <v>8363</v>
      </c>
      <c r="O16" s="9">
        <v>249</v>
      </c>
      <c r="P16" s="9">
        <v>18218</v>
      </c>
      <c r="Q16" s="9">
        <v>8763</v>
      </c>
      <c r="R16" s="9">
        <v>27011</v>
      </c>
      <c r="S16" s="9">
        <v>20925</v>
      </c>
      <c r="T16" s="9">
        <v>9746</v>
      </c>
      <c r="U16" s="9">
        <v>1029</v>
      </c>
      <c r="V16" s="9">
        <v>803</v>
      </c>
      <c r="W16" s="9">
        <v>294</v>
      </c>
      <c r="X16" s="9">
        <v>14339</v>
      </c>
      <c r="Y16" s="9">
        <v>8978</v>
      </c>
      <c r="Z16" s="9">
        <v>23358</v>
      </c>
      <c r="AA16" s="9">
        <v>13856</v>
      </c>
      <c r="AB16" s="9">
        <v>8402</v>
      </c>
      <c r="AC16" s="9">
        <v>1281</v>
      </c>
      <c r="AD16" s="9">
        <v>15059</v>
      </c>
      <c r="AE16" s="9">
        <v>8150</v>
      </c>
      <c r="AF16" s="9">
        <v>23286</v>
      </c>
      <c r="AG16" s="9">
        <v>20839</v>
      </c>
      <c r="AH16" s="9">
        <v>14716</v>
      </c>
      <c r="AI16" s="9">
        <v>301</v>
      </c>
      <c r="AJ16" s="9">
        <v>49</v>
      </c>
      <c r="AK16" s="9">
        <v>89</v>
      </c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</row>
    <row r="17" spans="1:80" ht="14.5" x14ac:dyDescent="0.35">
      <c r="A17" s="66">
        <v>15</v>
      </c>
      <c r="B17" s="9">
        <v>5866</v>
      </c>
      <c r="C17" s="9">
        <v>6844</v>
      </c>
      <c r="D17" s="9">
        <v>290</v>
      </c>
      <c r="E17" s="9">
        <v>5773</v>
      </c>
      <c r="F17" s="9">
        <v>7281</v>
      </c>
      <c r="G17" s="9">
        <v>21233</v>
      </c>
      <c r="H17" s="9">
        <v>10775</v>
      </c>
      <c r="I17" s="9">
        <v>690</v>
      </c>
      <c r="J17" s="9">
        <v>16936</v>
      </c>
      <c r="K17" s="9">
        <v>10848</v>
      </c>
      <c r="L17" s="9">
        <v>27815</v>
      </c>
      <c r="M17" s="9">
        <v>17217</v>
      </c>
      <c r="N17" s="9">
        <v>10497</v>
      </c>
      <c r="O17" s="9">
        <v>207</v>
      </c>
      <c r="P17" s="9">
        <v>16820</v>
      </c>
      <c r="Q17" s="9">
        <v>10950</v>
      </c>
      <c r="R17" s="9">
        <v>27806</v>
      </c>
      <c r="S17" s="9">
        <v>18956</v>
      </c>
      <c r="T17" s="9">
        <v>11880</v>
      </c>
      <c r="U17" s="9">
        <v>907</v>
      </c>
      <c r="V17" s="9">
        <v>701</v>
      </c>
      <c r="W17" s="9">
        <v>243</v>
      </c>
      <c r="X17" s="9">
        <v>13819</v>
      </c>
      <c r="Y17" s="9">
        <v>10745</v>
      </c>
      <c r="Z17" s="9">
        <v>24614</v>
      </c>
      <c r="AA17" s="9">
        <v>13352</v>
      </c>
      <c r="AB17" s="9">
        <v>10015</v>
      </c>
      <c r="AC17" s="9">
        <v>1426</v>
      </c>
      <c r="AD17" s="9">
        <v>14540</v>
      </c>
      <c r="AE17" s="9">
        <v>9820</v>
      </c>
      <c r="AF17" s="9">
        <v>24464</v>
      </c>
      <c r="AG17" s="9">
        <v>16197</v>
      </c>
      <c r="AH17" s="9">
        <v>16027</v>
      </c>
      <c r="AI17" s="9">
        <v>232</v>
      </c>
      <c r="AJ17" s="9">
        <v>23</v>
      </c>
      <c r="AK17" s="9">
        <v>62</v>
      </c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</row>
    <row r="18" spans="1:80" ht="14.5" x14ac:dyDescent="0.35">
      <c r="A18" s="66">
        <v>16</v>
      </c>
      <c r="B18" s="9">
        <v>7728</v>
      </c>
      <c r="C18" s="9">
        <v>6377</v>
      </c>
      <c r="D18" s="9">
        <v>374</v>
      </c>
      <c r="E18" s="9">
        <v>7709</v>
      </c>
      <c r="F18" s="9">
        <v>6736</v>
      </c>
      <c r="G18" s="9">
        <v>25971</v>
      </c>
      <c r="H18" s="9">
        <v>9280</v>
      </c>
      <c r="I18" s="9">
        <v>765</v>
      </c>
      <c r="J18" s="9">
        <v>21166</v>
      </c>
      <c r="K18" s="9">
        <v>8957</v>
      </c>
      <c r="L18" s="9">
        <v>30164</v>
      </c>
      <c r="M18" s="9">
        <v>21450</v>
      </c>
      <c r="N18" s="9">
        <v>8547</v>
      </c>
      <c r="O18" s="9">
        <v>315</v>
      </c>
      <c r="P18" s="9">
        <v>21131</v>
      </c>
      <c r="Q18" s="9">
        <v>8989</v>
      </c>
      <c r="R18" s="9">
        <v>30159</v>
      </c>
      <c r="S18" s="9">
        <v>23622</v>
      </c>
      <c r="T18" s="9">
        <v>10405</v>
      </c>
      <c r="U18" s="9">
        <v>1140</v>
      </c>
      <c r="V18" s="9">
        <v>682</v>
      </c>
      <c r="W18" s="9">
        <v>343</v>
      </c>
      <c r="X18" s="9">
        <v>16673</v>
      </c>
      <c r="Y18" s="9">
        <v>8878</v>
      </c>
      <c r="Z18" s="9">
        <v>25604</v>
      </c>
      <c r="AA18" s="9">
        <v>16027</v>
      </c>
      <c r="AB18" s="9">
        <v>8358</v>
      </c>
      <c r="AC18" s="9">
        <v>1431</v>
      </c>
      <c r="AD18" s="9">
        <v>17222</v>
      </c>
      <c r="AE18" s="9">
        <v>8257</v>
      </c>
      <c r="AF18" s="9">
        <v>25560</v>
      </c>
      <c r="AG18" s="9">
        <v>23213</v>
      </c>
      <c r="AH18" s="9">
        <v>14598</v>
      </c>
      <c r="AI18" s="9">
        <v>365</v>
      </c>
      <c r="AJ18" s="9">
        <v>46</v>
      </c>
      <c r="AK18" s="9">
        <v>108</v>
      </c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</row>
    <row r="19" spans="1:80" ht="14.5" x14ac:dyDescent="0.35">
      <c r="A19" s="66">
        <v>17</v>
      </c>
      <c r="B19" s="9">
        <v>6379</v>
      </c>
      <c r="C19" s="9">
        <v>5090</v>
      </c>
      <c r="D19" s="9">
        <v>235</v>
      </c>
      <c r="E19" s="9">
        <v>6520</v>
      </c>
      <c r="F19" s="9">
        <v>5093</v>
      </c>
      <c r="G19" s="9">
        <v>19029</v>
      </c>
      <c r="H19" s="9">
        <v>6580</v>
      </c>
      <c r="I19" s="9">
        <v>542</v>
      </c>
      <c r="J19" s="9">
        <v>14054</v>
      </c>
      <c r="K19" s="9">
        <v>6168</v>
      </c>
      <c r="L19" s="9">
        <v>20246</v>
      </c>
      <c r="M19" s="9">
        <v>14227</v>
      </c>
      <c r="N19" s="9">
        <v>5858</v>
      </c>
      <c r="O19" s="9">
        <v>255</v>
      </c>
      <c r="P19" s="9">
        <v>14053</v>
      </c>
      <c r="Q19" s="9">
        <v>6142</v>
      </c>
      <c r="R19" s="9">
        <v>20220</v>
      </c>
      <c r="S19" s="9">
        <v>18315</v>
      </c>
      <c r="T19" s="9">
        <v>8012</v>
      </c>
      <c r="U19" s="9">
        <v>836</v>
      </c>
      <c r="V19" s="9">
        <v>499</v>
      </c>
      <c r="W19" s="9">
        <v>277</v>
      </c>
      <c r="X19" s="9">
        <v>10218</v>
      </c>
      <c r="Y19" s="9">
        <v>6262</v>
      </c>
      <c r="Z19" s="9">
        <v>16518</v>
      </c>
      <c r="AA19" s="9">
        <v>9866</v>
      </c>
      <c r="AB19" s="9">
        <v>5807</v>
      </c>
      <c r="AC19" s="9">
        <v>955</v>
      </c>
      <c r="AD19" s="9">
        <v>10522</v>
      </c>
      <c r="AE19" s="9">
        <v>5890</v>
      </c>
      <c r="AF19" s="9">
        <v>16473</v>
      </c>
      <c r="AG19" s="9">
        <v>17651</v>
      </c>
      <c r="AH19" s="9">
        <v>10595</v>
      </c>
      <c r="AI19" s="9">
        <v>274</v>
      </c>
      <c r="AJ19" s="9">
        <v>43</v>
      </c>
      <c r="AK19" s="9">
        <v>66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</row>
    <row r="20" spans="1:80" ht="14.5" x14ac:dyDescent="0.35">
      <c r="A20" s="66">
        <v>18</v>
      </c>
      <c r="B20" s="9">
        <v>6675</v>
      </c>
      <c r="C20" s="9">
        <v>6766</v>
      </c>
      <c r="D20" s="9">
        <v>284</v>
      </c>
      <c r="E20" s="9">
        <v>6944</v>
      </c>
      <c r="F20" s="9">
        <v>6712</v>
      </c>
      <c r="G20" s="9">
        <v>19073</v>
      </c>
      <c r="H20" s="9">
        <v>8992</v>
      </c>
      <c r="I20" s="9">
        <v>609</v>
      </c>
      <c r="J20" s="9">
        <v>13866</v>
      </c>
      <c r="K20" s="9">
        <v>8277</v>
      </c>
      <c r="L20" s="9">
        <v>22164</v>
      </c>
      <c r="M20" s="9">
        <v>14064</v>
      </c>
      <c r="N20" s="9">
        <v>7908</v>
      </c>
      <c r="O20" s="9">
        <v>271</v>
      </c>
      <c r="P20" s="9">
        <v>13876</v>
      </c>
      <c r="Q20" s="9">
        <v>8251</v>
      </c>
      <c r="R20" s="9">
        <v>22150</v>
      </c>
      <c r="S20" s="9">
        <v>18376</v>
      </c>
      <c r="T20" s="9">
        <v>10499</v>
      </c>
      <c r="U20" s="9">
        <v>1071</v>
      </c>
      <c r="V20" s="9">
        <v>580</v>
      </c>
      <c r="W20" s="9">
        <v>279</v>
      </c>
      <c r="X20" s="9">
        <v>9667</v>
      </c>
      <c r="Y20" s="9">
        <v>8186</v>
      </c>
      <c r="Z20" s="9">
        <v>17898</v>
      </c>
      <c r="AA20" s="9">
        <v>9251</v>
      </c>
      <c r="AB20" s="9">
        <v>7826</v>
      </c>
      <c r="AC20" s="9">
        <v>947</v>
      </c>
      <c r="AD20" s="9">
        <v>10108</v>
      </c>
      <c r="AE20" s="9">
        <v>7718</v>
      </c>
      <c r="AF20" s="9">
        <v>17886</v>
      </c>
      <c r="AG20" s="9">
        <v>17939</v>
      </c>
      <c r="AH20" s="9">
        <v>13442</v>
      </c>
      <c r="AI20" s="9">
        <v>284</v>
      </c>
      <c r="AJ20" s="9">
        <v>36</v>
      </c>
      <c r="AK20" s="9">
        <v>63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</row>
    <row r="21" spans="1:80" ht="14.5" x14ac:dyDescent="0.35">
      <c r="A21" s="66">
        <v>19</v>
      </c>
      <c r="B21" s="9">
        <v>5162</v>
      </c>
      <c r="C21" s="9">
        <v>8628</v>
      </c>
      <c r="D21" s="9">
        <v>304</v>
      </c>
      <c r="E21" s="9">
        <v>5328</v>
      </c>
      <c r="F21" s="9">
        <v>8761</v>
      </c>
      <c r="G21" s="9">
        <v>18249</v>
      </c>
      <c r="H21" s="9">
        <v>14360</v>
      </c>
      <c r="I21" s="9">
        <v>646</v>
      </c>
      <c r="J21" s="9">
        <v>13635</v>
      </c>
      <c r="K21" s="9">
        <v>13609</v>
      </c>
      <c r="L21" s="9">
        <v>27273</v>
      </c>
      <c r="M21" s="9">
        <v>13908</v>
      </c>
      <c r="N21" s="9">
        <v>13153</v>
      </c>
      <c r="O21" s="9">
        <v>274</v>
      </c>
      <c r="P21" s="9">
        <v>13599</v>
      </c>
      <c r="Q21" s="9">
        <v>13642</v>
      </c>
      <c r="R21" s="9">
        <v>27267</v>
      </c>
      <c r="S21" s="9">
        <v>14639</v>
      </c>
      <c r="T21" s="9">
        <v>15329</v>
      </c>
      <c r="U21" s="9">
        <v>994</v>
      </c>
      <c r="V21" s="9">
        <v>564</v>
      </c>
      <c r="W21" s="9">
        <v>229</v>
      </c>
      <c r="X21" s="9">
        <v>8917</v>
      </c>
      <c r="Y21" s="9">
        <v>10812</v>
      </c>
      <c r="Z21" s="9">
        <v>19769</v>
      </c>
      <c r="AA21" s="9">
        <v>8486</v>
      </c>
      <c r="AB21" s="9">
        <v>10381</v>
      </c>
      <c r="AC21" s="9">
        <v>998</v>
      </c>
      <c r="AD21" s="9">
        <v>9494</v>
      </c>
      <c r="AE21" s="9">
        <v>10155</v>
      </c>
      <c r="AF21" s="9">
        <v>19717</v>
      </c>
      <c r="AG21" s="9">
        <v>13521</v>
      </c>
      <c r="AH21" s="9">
        <v>16074</v>
      </c>
      <c r="AI21" s="9">
        <v>269</v>
      </c>
      <c r="AJ21" s="9">
        <v>54</v>
      </c>
      <c r="AK21" s="9">
        <v>60</v>
      </c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</row>
    <row r="22" spans="1:80" ht="14.5" x14ac:dyDescent="0.35">
      <c r="A22" s="66">
        <v>20</v>
      </c>
      <c r="B22" s="9">
        <v>5912</v>
      </c>
      <c r="C22" s="9">
        <v>4037</v>
      </c>
      <c r="D22" s="9">
        <v>229</v>
      </c>
      <c r="E22" s="9">
        <v>6192</v>
      </c>
      <c r="F22" s="9">
        <v>3939</v>
      </c>
      <c r="G22" s="9">
        <v>16804</v>
      </c>
      <c r="H22" s="9">
        <v>5837</v>
      </c>
      <c r="I22" s="9">
        <v>428</v>
      </c>
      <c r="J22" s="9">
        <v>12173</v>
      </c>
      <c r="K22" s="9">
        <v>5629</v>
      </c>
      <c r="L22" s="9">
        <v>17830</v>
      </c>
      <c r="M22" s="9">
        <v>12368</v>
      </c>
      <c r="N22" s="9">
        <v>5353</v>
      </c>
      <c r="O22" s="9">
        <v>194</v>
      </c>
      <c r="P22" s="9">
        <v>12208</v>
      </c>
      <c r="Q22" s="9">
        <v>5596</v>
      </c>
      <c r="R22" s="9">
        <v>17833</v>
      </c>
      <c r="S22" s="9">
        <v>16184</v>
      </c>
      <c r="T22" s="9">
        <v>6963</v>
      </c>
      <c r="U22" s="9">
        <v>680</v>
      </c>
      <c r="V22" s="9">
        <v>427</v>
      </c>
      <c r="W22" s="9">
        <v>269</v>
      </c>
      <c r="X22" s="9">
        <v>8092</v>
      </c>
      <c r="Y22" s="9">
        <v>5008</v>
      </c>
      <c r="Z22" s="9">
        <v>13123</v>
      </c>
      <c r="AA22" s="9">
        <v>7896</v>
      </c>
      <c r="AB22" s="9">
        <v>4784</v>
      </c>
      <c r="AC22" s="9">
        <v>545</v>
      </c>
      <c r="AD22" s="9">
        <v>8356</v>
      </c>
      <c r="AE22" s="9">
        <v>4696</v>
      </c>
      <c r="AF22" s="9">
        <v>13082</v>
      </c>
      <c r="AG22" s="9">
        <v>14953</v>
      </c>
      <c r="AH22" s="9">
        <v>7588</v>
      </c>
      <c r="AI22" s="9">
        <v>190</v>
      </c>
      <c r="AJ22" s="9">
        <v>55</v>
      </c>
      <c r="AK22" s="9">
        <v>72</v>
      </c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</row>
    <row r="23" spans="1:80" ht="14.5" x14ac:dyDescent="0.35">
      <c r="A23" s="66">
        <v>21</v>
      </c>
      <c r="B23" s="9">
        <v>5316</v>
      </c>
      <c r="C23" s="9">
        <v>2978</v>
      </c>
      <c r="D23" s="9">
        <v>136</v>
      </c>
      <c r="E23" s="9">
        <v>5550</v>
      </c>
      <c r="F23" s="9">
        <v>2797</v>
      </c>
      <c r="G23" s="9">
        <v>15425</v>
      </c>
      <c r="H23" s="9">
        <v>3939</v>
      </c>
      <c r="I23" s="9">
        <v>262</v>
      </c>
      <c r="J23" s="9">
        <v>11018</v>
      </c>
      <c r="K23" s="9">
        <v>3426</v>
      </c>
      <c r="L23" s="9">
        <v>14458</v>
      </c>
      <c r="M23" s="9">
        <v>11116</v>
      </c>
      <c r="N23" s="9">
        <v>3272</v>
      </c>
      <c r="O23" s="9">
        <v>125</v>
      </c>
      <c r="P23" s="9">
        <v>11053</v>
      </c>
      <c r="Q23" s="9">
        <v>3393</v>
      </c>
      <c r="R23" s="9">
        <v>14461</v>
      </c>
      <c r="S23" s="9">
        <v>14713</v>
      </c>
      <c r="T23" s="9">
        <v>4958</v>
      </c>
      <c r="U23" s="9">
        <v>452</v>
      </c>
      <c r="V23" s="9">
        <v>226</v>
      </c>
      <c r="W23" s="9">
        <v>192</v>
      </c>
      <c r="X23" s="9">
        <v>7877</v>
      </c>
      <c r="Y23" s="9">
        <v>3449</v>
      </c>
      <c r="Z23" s="9">
        <v>11342</v>
      </c>
      <c r="AA23" s="9">
        <v>7708</v>
      </c>
      <c r="AB23" s="9">
        <v>3267</v>
      </c>
      <c r="AC23" s="9">
        <v>434</v>
      </c>
      <c r="AD23" s="9">
        <v>7966</v>
      </c>
      <c r="AE23" s="9">
        <v>3331</v>
      </c>
      <c r="AF23" s="9">
        <v>11329</v>
      </c>
      <c r="AG23" s="9">
        <v>15940</v>
      </c>
      <c r="AH23" s="9">
        <v>5843</v>
      </c>
      <c r="AI23" s="9">
        <v>138</v>
      </c>
      <c r="AJ23" s="9">
        <v>40</v>
      </c>
      <c r="AK23" s="9">
        <v>39</v>
      </c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</row>
    <row r="24" spans="1:80" ht="14.5" x14ac:dyDescent="0.35">
      <c r="A24" s="66">
        <v>22</v>
      </c>
      <c r="B24" s="9">
        <v>5964</v>
      </c>
      <c r="C24" s="9">
        <v>4741</v>
      </c>
      <c r="D24" s="9">
        <v>206</v>
      </c>
      <c r="E24" s="9">
        <v>6299</v>
      </c>
      <c r="F24" s="9">
        <v>4580</v>
      </c>
      <c r="G24" s="9">
        <v>17750</v>
      </c>
      <c r="H24" s="9">
        <v>7142</v>
      </c>
      <c r="I24" s="9">
        <v>444</v>
      </c>
      <c r="J24" s="9">
        <v>13353</v>
      </c>
      <c r="K24" s="9">
        <v>6713</v>
      </c>
      <c r="L24" s="9">
        <v>20094</v>
      </c>
      <c r="M24" s="9">
        <v>13548</v>
      </c>
      <c r="N24" s="9">
        <v>6454</v>
      </c>
      <c r="O24" s="9">
        <v>168</v>
      </c>
      <c r="P24" s="9">
        <v>13362</v>
      </c>
      <c r="Q24" s="9">
        <v>6690</v>
      </c>
      <c r="R24" s="9">
        <v>20081</v>
      </c>
      <c r="S24" s="9">
        <v>16704</v>
      </c>
      <c r="T24" s="9">
        <v>8637</v>
      </c>
      <c r="U24" s="9">
        <v>678</v>
      </c>
      <c r="V24" s="9">
        <v>384</v>
      </c>
      <c r="W24" s="9">
        <v>210</v>
      </c>
      <c r="X24" s="9">
        <v>7434</v>
      </c>
      <c r="Y24" s="9">
        <v>5377</v>
      </c>
      <c r="Z24" s="9">
        <v>12842</v>
      </c>
      <c r="AA24" s="9">
        <v>7239</v>
      </c>
      <c r="AB24" s="9">
        <v>5145</v>
      </c>
      <c r="AC24" s="9">
        <v>536</v>
      </c>
      <c r="AD24" s="9">
        <v>7712</v>
      </c>
      <c r="AE24" s="9">
        <v>5044</v>
      </c>
      <c r="AF24" s="9">
        <v>12800</v>
      </c>
      <c r="AG24" s="9">
        <v>14547</v>
      </c>
      <c r="AH24" s="9">
        <v>8842</v>
      </c>
      <c r="AI24" s="9">
        <v>190</v>
      </c>
      <c r="AJ24" s="9">
        <v>44</v>
      </c>
      <c r="AK24" s="9">
        <v>67</v>
      </c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</row>
    <row r="25" spans="1:80" ht="14.5" x14ac:dyDescent="0.35">
      <c r="A25" s="66">
        <v>23</v>
      </c>
      <c r="B25" s="9">
        <v>4048</v>
      </c>
      <c r="C25" s="9">
        <v>9973</v>
      </c>
      <c r="D25" s="9">
        <v>317</v>
      </c>
      <c r="E25" s="9">
        <v>4417</v>
      </c>
      <c r="F25" s="9">
        <v>9721</v>
      </c>
      <c r="G25" s="9">
        <v>13536</v>
      </c>
      <c r="H25" s="9">
        <v>13364</v>
      </c>
      <c r="I25" s="9">
        <v>622</v>
      </c>
      <c r="J25" s="9">
        <v>9668</v>
      </c>
      <c r="K25" s="9">
        <v>11448</v>
      </c>
      <c r="L25" s="9">
        <v>21149</v>
      </c>
      <c r="M25" s="9">
        <v>9804</v>
      </c>
      <c r="N25" s="9">
        <v>11180</v>
      </c>
      <c r="O25" s="9">
        <v>251</v>
      </c>
      <c r="P25" s="9">
        <v>8629</v>
      </c>
      <c r="Q25" s="9">
        <v>10780</v>
      </c>
      <c r="R25" s="9">
        <v>19438</v>
      </c>
      <c r="S25" s="9">
        <v>12600</v>
      </c>
      <c r="T25" s="9">
        <v>17069</v>
      </c>
      <c r="U25" s="9">
        <v>1022</v>
      </c>
      <c r="V25" s="9">
        <v>462</v>
      </c>
      <c r="W25" s="9">
        <v>231</v>
      </c>
      <c r="X25" s="9">
        <v>7403</v>
      </c>
      <c r="Y25" s="9">
        <v>10890</v>
      </c>
      <c r="Z25" s="9">
        <v>18333</v>
      </c>
      <c r="AA25" s="9">
        <v>7045</v>
      </c>
      <c r="AB25" s="9">
        <v>10584</v>
      </c>
      <c r="AC25" s="9">
        <v>790</v>
      </c>
      <c r="AD25" s="9">
        <v>7862</v>
      </c>
      <c r="AE25" s="9">
        <v>10380</v>
      </c>
      <c r="AF25" s="9">
        <v>18300</v>
      </c>
      <c r="AG25" s="9">
        <v>13882</v>
      </c>
      <c r="AH25" s="9">
        <v>17065</v>
      </c>
      <c r="AI25" s="9">
        <v>296</v>
      </c>
      <c r="AJ25" s="9">
        <v>80</v>
      </c>
      <c r="AK25" s="9">
        <v>72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</row>
    <row r="26" spans="1:80" ht="14.5" x14ac:dyDescent="0.35">
      <c r="A26" s="66">
        <v>24</v>
      </c>
      <c r="B26" s="9">
        <v>4795</v>
      </c>
      <c r="C26" s="9">
        <v>4681</v>
      </c>
      <c r="D26" s="9">
        <v>221</v>
      </c>
      <c r="E26" s="9">
        <v>5161</v>
      </c>
      <c r="F26" s="9">
        <v>4449</v>
      </c>
      <c r="G26" s="9">
        <v>13520</v>
      </c>
      <c r="H26" s="9">
        <v>6882</v>
      </c>
      <c r="I26" s="9">
        <v>475</v>
      </c>
      <c r="J26" s="9">
        <v>9031</v>
      </c>
      <c r="K26" s="9">
        <v>6179</v>
      </c>
      <c r="L26" s="9">
        <v>15222</v>
      </c>
      <c r="M26" s="9">
        <v>9109</v>
      </c>
      <c r="N26" s="9">
        <v>5969</v>
      </c>
      <c r="O26" s="9">
        <v>226</v>
      </c>
      <c r="P26" s="9">
        <v>9000</v>
      </c>
      <c r="Q26" s="9">
        <v>6179</v>
      </c>
      <c r="R26" s="9">
        <v>15201</v>
      </c>
      <c r="S26" s="9">
        <v>13368</v>
      </c>
      <c r="T26" s="9">
        <v>8668</v>
      </c>
      <c r="U26" s="9">
        <v>770</v>
      </c>
      <c r="V26" s="9">
        <v>376</v>
      </c>
      <c r="W26" s="9">
        <v>224</v>
      </c>
      <c r="X26" s="9">
        <v>6848</v>
      </c>
      <c r="Y26" s="9">
        <v>6160</v>
      </c>
      <c r="Z26" s="9">
        <v>13041</v>
      </c>
      <c r="AA26" s="9">
        <v>6621</v>
      </c>
      <c r="AB26" s="9">
        <v>5935</v>
      </c>
      <c r="AC26" s="9">
        <v>611</v>
      </c>
      <c r="AD26" s="9">
        <v>7086</v>
      </c>
      <c r="AE26" s="9">
        <v>5878</v>
      </c>
      <c r="AF26" s="9">
        <v>13004</v>
      </c>
      <c r="AG26" s="9">
        <v>14144</v>
      </c>
      <c r="AH26" s="9">
        <v>9678</v>
      </c>
      <c r="AI26" s="9">
        <v>242</v>
      </c>
      <c r="AJ26" s="9">
        <v>69</v>
      </c>
      <c r="AK26" s="9">
        <v>54</v>
      </c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</row>
    <row r="27" spans="1:80" ht="14.5" x14ac:dyDescent="0.35">
      <c r="A27" s="66">
        <v>25</v>
      </c>
      <c r="B27" s="9">
        <v>3535</v>
      </c>
      <c r="C27" s="9">
        <v>5580</v>
      </c>
      <c r="D27" s="9">
        <v>215</v>
      </c>
      <c r="E27" s="9">
        <v>3749</v>
      </c>
      <c r="F27" s="9">
        <v>5582</v>
      </c>
      <c r="G27" s="9">
        <v>13239</v>
      </c>
      <c r="H27" s="9">
        <v>10286</v>
      </c>
      <c r="I27" s="9">
        <v>487</v>
      </c>
      <c r="J27" s="9">
        <v>9613</v>
      </c>
      <c r="K27" s="9">
        <v>9263</v>
      </c>
      <c r="L27" s="9">
        <v>18901</v>
      </c>
      <c r="M27" s="9">
        <v>9749</v>
      </c>
      <c r="N27" s="9">
        <v>8988</v>
      </c>
      <c r="O27" s="9">
        <v>205</v>
      </c>
      <c r="P27" s="9">
        <v>9001</v>
      </c>
      <c r="Q27" s="9">
        <v>8934</v>
      </c>
      <c r="R27" s="9">
        <v>17961</v>
      </c>
      <c r="S27" s="9">
        <v>11356</v>
      </c>
      <c r="T27" s="9">
        <v>11062</v>
      </c>
      <c r="U27" s="9">
        <v>722</v>
      </c>
      <c r="V27" s="9">
        <v>408</v>
      </c>
      <c r="W27" s="9">
        <v>173</v>
      </c>
      <c r="X27" s="9">
        <v>6814</v>
      </c>
      <c r="Y27" s="9">
        <v>8558</v>
      </c>
      <c r="Z27" s="9">
        <v>15398</v>
      </c>
      <c r="AA27" s="9">
        <v>6484</v>
      </c>
      <c r="AB27" s="9">
        <v>8306</v>
      </c>
      <c r="AC27" s="9">
        <v>681</v>
      </c>
      <c r="AD27" s="9">
        <v>7189</v>
      </c>
      <c r="AE27" s="9">
        <v>8128</v>
      </c>
      <c r="AF27" s="9">
        <v>15352</v>
      </c>
      <c r="AG27" s="9">
        <v>11350</v>
      </c>
      <c r="AH27" s="9">
        <v>12809</v>
      </c>
      <c r="AI27" s="9">
        <v>196</v>
      </c>
      <c r="AJ27" s="9">
        <v>39</v>
      </c>
      <c r="AK27" s="9">
        <v>37</v>
      </c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</row>
    <row r="28" spans="1:80" ht="14.5" x14ac:dyDescent="0.35">
      <c r="A28" s="66">
        <v>26</v>
      </c>
      <c r="B28" s="9">
        <v>5181</v>
      </c>
      <c r="C28" s="9">
        <v>5722</v>
      </c>
      <c r="D28" s="9">
        <v>181</v>
      </c>
      <c r="E28" s="9">
        <v>5462</v>
      </c>
      <c r="F28" s="9">
        <v>5607</v>
      </c>
      <c r="G28" s="9">
        <v>18279</v>
      </c>
      <c r="H28" s="9">
        <v>8050</v>
      </c>
      <c r="I28" s="9">
        <v>443</v>
      </c>
      <c r="J28" s="9">
        <v>11815</v>
      </c>
      <c r="K28" s="9">
        <v>6456</v>
      </c>
      <c r="L28" s="9">
        <v>18278</v>
      </c>
      <c r="M28" s="9">
        <v>11968</v>
      </c>
      <c r="N28" s="9">
        <v>6198</v>
      </c>
      <c r="O28" s="9">
        <v>194</v>
      </c>
      <c r="P28" s="9">
        <v>11702</v>
      </c>
      <c r="Q28" s="9">
        <v>6581</v>
      </c>
      <c r="R28" s="9">
        <v>18292</v>
      </c>
      <c r="S28" s="9">
        <v>15559</v>
      </c>
      <c r="T28" s="9">
        <v>9011</v>
      </c>
      <c r="U28" s="9">
        <v>719</v>
      </c>
      <c r="V28" s="9">
        <v>461</v>
      </c>
      <c r="W28" s="9">
        <v>189</v>
      </c>
      <c r="X28" s="9">
        <v>6880</v>
      </c>
      <c r="Y28" s="9">
        <v>5718</v>
      </c>
      <c r="Z28" s="9">
        <v>12618</v>
      </c>
      <c r="AA28" s="9">
        <v>6617</v>
      </c>
      <c r="AB28" s="9">
        <v>5519</v>
      </c>
      <c r="AC28" s="9">
        <v>564</v>
      </c>
      <c r="AD28" s="9">
        <v>7027</v>
      </c>
      <c r="AE28" s="9">
        <v>5517</v>
      </c>
      <c r="AF28" s="9">
        <v>12588</v>
      </c>
      <c r="AG28" s="9">
        <v>11365</v>
      </c>
      <c r="AH28" s="9">
        <v>9856</v>
      </c>
      <c r="AI28" s="9">
        <v>148</v>
      </c>
      <c r="AJ28" s="9">
        <v>24</v>
      </c>
      <c r="AK28" s="9">
        <v>34</v>
      </c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</row>
    <row r="29" spans="1:80" ht="14.5" x14ac:dyDescent="0.35">
      <c r="A29" s="66">
        <v>27</v>
      </c>
      <c r="B29" s="9">
        <v>6562</v>
      </c>
      <c r="C29" s="9">
        <v>6500</v>
      </c>
      <c r="D29" s="9">
        <v>316</v>
      </c>
      <c r="E29" s="9">
        <v>6805</v>
      </c>
      <c r="F29" s="9">
        <v>6479</v>
      </c>
      <c r="G29" s="9">
        <v>19868</v>
      </c>
      <c r="H29" s="9">
        <v>9079</v>
      </c>
      <c r="I29" s="9">
        <v>647</v>
      </c>
      <c r="J29" s="9">
        <v>14066</v>
      </c>
      <c r="K29" s="9">
        <v>7758</v>
      </c>
      <c r="L29" s="9">
        <v>21836</v>
      </c>
      <c r="M29" s="9">
        <v>14269</v>
      </c>
      <c r="N29" s="9">
        <v>7451</v>
      </c>
      <c r="O29" s="9">
        <v>290</v>
      </c>
      <c r="P29" s="9">
        <v>13929</v>
      </c>
      <c r="Q29" s="9">
        <v>7921</v>
      </c>
      <c r="R29" s="9">
        <v>21866</v>
      </c>
      <c r="S29" s="9">
        <v>18933</v>
      </c>
      <c r="T29" s="9">
        <v>10750</v>
      </c>
      <c r="U29" s="9">
        <v>1031</v>
      </c>
      <c r="V29" s="9">
        <v>613</v>
      </c>
      <c r="W29" s="9">
        <v>295</v>
      </c>
      <c r="X29" s="9">
        <v>10680</v>
      </c>
      <c r="Y29" s="9">
        <v>7736</v>
      </c>
      <c r="Z29" s="9">
        <v>18467</v>
      </c>
      <c r="AA29" s="9">
        <v>10042</v>
      </c>
      <c r="AB29" s="9">
        <v>7498</v>
      </c>
      <c r="AC29" s="9">
        <v>1033</v>
      </c>
      <c r="AD29" s="9">
        <v>10846</v>
      </c>
      <c r="AE29" s="9">
        <v>7468</v>
      </c>
      <c r="AF29" s="9">
        <v>18383</v>
      </c>
      <c r="AG29" s="9">
        <v>18514</v>
      </c>
      <c r="AH29" s="9">
        <v>13034</v>
      </c>
      <c r="AI29" s="9">
        <v>333</v>
      </c>
      <c r="AJ29" s="9">
        <v>37</v>
      </c>
      <c r="AK29" s="9">
        <v>97</v>
      </c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</row>
    <row r="30" spans="1:80" ht="14.5" x14ac:dyDescent="0.35">
      <c r="A30" s="66">
        <v>28</v>
      </c>
      <c r="B30" s="9">
        <v>6418</v>
      </c>
      <c r="C30" s="9">
        <v>7411</v>
      </c>
      <c r="D30" s="9">
        <v>271</v>
      </c>
      <c r="E30" s="9">
        <v>6546</v>
      </c>
      <c r="F30" s="9">
        <v>7540</v>
      </c>
      <c r="G30" s="9">
        <v>21053</v>
      </c>
      <c r="H30" s="9">
        <v>10852</v>
      </c>
      <c r="I30" s="9">
        <v>653</v>
      </c>
      <c r="J30" s="9">
        <v>14817</v>
      </c>
      <c r="K30" s="9">
        <v>9323</v>
      </c>
      <c r="L30" s="9">
        <v>24161</v>
      </c>
      <c r="M30" s="9">
        <v>14938</v>
      </c>
      <c r="N30" s="9">
        <v>9110</v>
      </c>
      <c r="O30" s="9">
        <v>228</v>
      </c>
      <c r="P30" s="9">
        <v>14525</v>
      </c>
      <c r="Q30" s="9">
        <v>9644</v>
      </c>
      <c r="R30" s="9">
        <v>24185</v>
      </c>
      <c r="S30" s="9">
        <v>18776</v>
      </c>
      <c r="T30" s="9">
        <v>12623</v>
      </c>
      <c r="U30" s="9">
        <v>987</v>
      </c>
      <c r="V30" s="9">
        <v>657</v>
      </c>
      <c r="W30" s="9">
        <v>221</v>
      </c>
      <c r="X30" s="9">
        <v>9760</v>
      </c>
      <c r="Y30" s="9">
        <v>8206</v>
      </c>
      <c r="Z30" s="9">
        <v>18000</v>
      </c>
      <c r="AA30" s="9">
        <v>9254</v>
      </c>
      <c r="AB30" s="9">
        <v>7963</v>
      </c>
      <c r="AC30" s="9">
        <v>879</v>
      </c>
      <c r="AD30" s="9">
        <v>10042</v>
      </c>
      <c r="AE30" s="9">
        <v>7853</v>
      </c>
      <c r="AF30" s="9">
        <v>17942</v>
      </c>
      <c r="AG30" s="9">
        <v>16406</v>
      </c>
      <c r="AH30" s="9">
        <v>14725</v>
      </c>
      <c r="AI30" s="9">
        <v>246</v>
      </c>
      <c r="AJ30" s="9">
        <v>41</v>
      </c>
      <c r="AK30" s="9">
        <v>68</v>
      </c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</row>
    <row r="31" spans="1:80" ht="14.5" x14ac:dyDescent="0.35">
      <c r="A31" s="66">
        <v>29</v>
      </c>
      <c r="B31" s="9">
        <v>5777</v>
      </c>
      <c r="C31" s="9">
        <v>10116</v>
      </c>
      <c r="D31" s="9">
        <v>330</v>
      </c>
      <c r="E31" s="9">
        <v>5959</v>
      </c>
      <c r="F31" s="9">
        <v>10331</v>
      </c>
      <c r="G31" s="9">
        <v>19050</v>
      </c>
      <c r="H31" s="9">
        <v>14035</v>
      </c>
      <c r="I31" s="9">
        <v>721</v>
      </c>
      <c r="J31" s="9">
        <v>13904</v>
      </c>
      <c r="K31" s="9">
        <v>11658</v>
      </c>
      <c r="L31" s="9">
        <v>25579</v>
      </c>
      <c r="M31" s="9">
        <v>13692</v>
      </c>
      <c r="N31" s="9">
        <v>11696</v>
      </c>
      <c r="O31" s="9">
        <v>313</v>
      </c>
      <c r="P31" s="9">
        <v>13237</v>
      </c>
      <c r="Q31" s="9">
        <v>12327</v>
      </c>
      <c r="R31" s="9">
        <v>25577</v>
      </c>
      <c r="S31" s="9">
        <v>17095</v>
      </c>
      <c r="T31" s="9">
        <v>15714</v>
      </c>
      <c r="U31" s="9">
        <v>1168</v>
      </c>
      <c r="V31" s="9">
        <v>643</v>
      </c>
      <c r="W31" s="9">
        <v>261</v>
      </c>
      <c r="X31" s="9">
        <v>11012</v>
      </c>
      <c r="Y31" s="9">
        <v>10439</v>
      </c>
      <c r="Z31" s="9">
        <v>21483</v>
      </c>
      <c r="AA31" s="9">
        <v>10020</v>
      </c>
      <c r="AB31" s="9">
        <v>10389</v>
      </c>
      <c r="AC31" s="9">
        <v>1158</v>
      </c>
      <c r="AD31" s="9">
        <v>11102</v>
      </c>
      <c r="AE31" s="9">
        <v>10204</v>
      </c>
      <c r="AF31" s="9">
        <v>21361</v>
      </c>
      <c r="AG31" s="9">
        <v>16194</v>
      </c>
      <c r="AH31" s="9">
        <v>17099</v>
      </c>
      <c r="AI31" s="9">
        <v>332</v>
      </c>
      <c r="AJ31" s="9">
        <v>65</v>
      </c>
      <c r="AK31" s="9">
        <v>85</v>
      </c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</row>
    <row r="32" spans="1:80" ht="14.5" x14ac:dyDescent="0.35">
      <c r="A32" s="66">
        <v>30</v>
      </c>
      <c r="B32" s="9">
        <v>5345</v>
      </c>
      <c r="C32" s="9">
        <v>10428</v>
      </c>
      <c r="D32" s="9">
        <v>311</v>
      </c>
      <c r="E32" s="9">
        <v>5573</v>
      </c>
      <c r="F32" s="9">
        <v>10513</v>
      </c>
      <c r="G32" s="9">
        <v>13906</v>
      </c>
      <c r="H32" s="9">
        <v>12122</v>
      </c>
      <c r="I32" s="9">
        <v>560</v>
      </c>
      <c r="J32" s="9">
        <v>10714</v>
      </c>
      <c r="K32" s="9">
        <v>10333</v>
      </c>
      <c r="L32" s="9">
        <v>21072</v>
      </c>
      <c r="M32" s="9">
        <v>10778</v>
      </c>
      <c r="N32" s="9">
        <v>10172</v>
      </c>
      <c r="O32" s="9">
        <v>223</v>
      </c>
      <c r="P32" s="9">
        <v>10243</v>
      </c>
      <c r="Q32" s="9">
        <v>10841</v>
      </c>
      <c r="R32" s="9">
        <v>21109</v>
      </c>
      <c r="S32" s="9">
        <v>14072</v>
      </c>
      <c r="T32" s="9">
        <v>15326</v>
      </c>
      <c r="U32" s="9">
        <v>1005</v>
      </c>
      <c r="V32" s="9">
        <v>564</v>
      </c>
      <c r="W32" s="9">
        <v>207</v>
      </c>
      <c r="X32" s="9">
        <v>7713</v>
      </c>
      <c r="Y32" s="9">
        <v>8773</v>
      </c>
      <c r="Z32" s="9">
        <v>16524</v>
      </c>
      <c r="AA32" s="9">
        <v>7200</v>
      </c>
      <c r="AB32" s="9">
        <v>8588</v>
      </c>
      <c r="AC32" s="9">
        <v>860</v>
      </c>
      <c r="AD32" s="9">
        <v>7980</v>
      </c>
      <c r="AE32" s="9">
        <v>8452</v>
      </c>
      <c r="AF32" s="9">
        <v>16467</v>
      </c>
      <c r="AG32" s="9">
        <v>11205</v>
      </c>
      <c r="AH32" s="9">
        <v>13863</v>
      </c>
      <c r="AI32" s="9">
        <v>301</v>
      </c>
      <c r="AJ32" s="9">
        <v>67</v>
      </c>
      <c r="AK32" s="9">
        <v>71</v>
      </c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</row>
    <row r="33" spans="1:80" ht="14.5" x14ac:dyDescent="0.35">
      <c r="A33" s="66">
        <v>31</v>
      </c>
      <c r="B33" s="9">
        <v>3911</v>
      </c>
      <c r="C33" s="9">
        <v>14613</v>
      </c>
      <c r="D33" s="9">
        <v>448</v>
      </c>
      <c r="E33" s="9">
        <v>4320</v>
      </c>
      <c r="F33" s="9">
        <v>14428</v>
      </c>
      <c r="G33" s="9">
        <v>13319</v>
      </c>
      <c r="H33" s="9">
        <v>19219</v>
      </c>
      <c r="I33" s="9">
        <v>712</v>
      </c>
      <c r="J33" s="9">
        <v>9705</v>
      </c>
      <c r="K33" s="9">
        <v>15799</v>
      </c>
      <c r="L33" s="9">
        <v>25541</v>
      </c>
      <c r="M33" s="9">
        <v>9759</v>
      </c>
      <c r="N33" s="9">
        <v>15559</v>
      </c>
      <c r="O33" s="9">
        <v>299</v>
      </c>
      <c r="P33" s="9">
        <v>9295</v>
      </c>
      <c r="Q33" s="9">
        <v>16279</v>
      </c>
      <c r="R33" s="9">
        <v>25604</v>
      </c>
      <c r="S33" s="9">
        <v>12377</v>
      </c>
      <c r="T33" s="9">
        <v>23538</v>
      </c>
      <c r="U33" s="9">
        <v>1146</v>
      </c>
      <c r="V33" s="9">
        <v>580</v>
      </c>
      <c r="W33" s="9">
        <v>308</v>
      </c>
      <c r="X33" s="9">
        <v>8888</v>
      </c>
      <c r="Y33" s="9">
        <v>14213</v>
      </c>
      <c r="Z33" s="9">
        <v>23146</v>
      </c>
      <c r="AA33" s="9">
        <v>8426</v>
      </c>
      <c r="AB33" s="9">
        <v>13739</v>
      </c>
      <c r="AC33" s="9">
        <v>1112</v>
      </c>
      <c r="AD33" s="9">
        <v>9588</v>
      </c>
      <c r="AE33" s="9">
        <v>13385</v>
      </c>
      <c r="AF33" s="9">
        <v>23037</v>
      </c>
      <c r="AG33" s="9">
        <v>14616</v>
      </c>
      <c r="AH33" s="9">
        <v>21787</v>
      </c>
      <c r="AI33" s="9">
        <v>373</v>
      </c>
      <c r="AJ33" s="9">
        <v>131</v>
      </c>
      <c r="AK33" s="9">
        <v>97</v>
      </c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</row>
    <row r="34" spans="1:80" ht="14.5" x14ac:dyDescent="0.35">
      <c r="A34" s="66">
        <v>32</v>
      </c>
      <c r="B34" s="9">
        <v>4436</v>
      </c>
      <c r="C34" s="9">
        <v>18319</v>
      </c>
      <c r="D34" s="9">
        <v>364</v>
      </c>
      <c r="E34" s="9">
        <v>5263</v>
      </c>
      <c r="F34" s="9">
        <v>17698</v>
      </c>
      <c r="G34" s="9">
        <v>12234</v>
      </c>
      <c r="H34" s="9">
        <v>18811</v>
      </c>
      <c r="I34" s="9">
        <v>520</v>
      </c>
      <c r="J34" s="9">
        <v>8736</v>
      </c>
      <c r="K34" s="9">
        <v>15450</v>
      </c>
      <c r="L34" s="9">
        <v>24212</v>
      </c>
      <c r="M34" s="9">
        <v>8812</v>
      </c>
      <c r="N34" s="9">
        <v>15302</v>
      </c>
      <c r="O34" s="9">
        <v>272</v>
      </c>
      <c r="P34" s="9">
        <v>8506</v>
      </c>
      <c r="Q34" s="9">
        <v>15682</v>
      </c>
      <c r="R34" s="9">
        <v>24215</v>
      </c>
      <c r="S34" s="9">
        <v>11393</v>
      </c>
      <c r="T34" s="9">
        <v>22954</v>
      </c>
      <c r="U34" s="9">
        <v>894</v>
      </c>
      <c r="V34" s="9">
        <v>390</v>
      </c>
      <c r="W34" s="9">
        <v>238</v>
      </c>
      <c r="X34" s="9">
        <v>8167</v>
      </c>
      <c r="Y34" s="9">
        <v>13817</v>
      </c>
      <c r="Z34" s="9">
        <v>22022</v>
      </c>
      <c r="AA34" s="9">
        <v>7794</v>
      </c>
      <c r="AB34" s="9">
        <v>13044</v>
      </c>
      <c r="AC34" s="9">
        <v>1378</v>
      </c>
      <c r="AD34" s="9">
        <v>8911</v>
      </c>
      <c r="AE34" s="9">
        <v>12941</v>
      </c>
      <c r="AF34" s="9">
        <v>21901</v>
      </c>
      <c r="AG34" s="9">
        <v>13939</v>
      </c>
      <c r="AH34" s="9">
        <v>19866</v>
      </c>
      <c r="AI34" s="9">
        <v>301</v>
      </c>
      <c r="AJ34" s="9">
        <v>139</v>
      </c>
      <c r="AK34" s="9">
        <v>78</v>
      </c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</row>
    <row r="35" spans="1:80" ht="14.5" x14ac:dyDescent="0.35">
      <c r="A35" s="66">
        <v>33</v>
      </c>
      <c r="B35" s="9">
        <v>5698</v>
      </c>
      <c r="C35" s="9">
        <v>8633</v>
      </c>
      <c r="D35" s="9">
        <v>327</v>
      </c>
      <c r="E35" s="9">
        <v>6026</v>
      </c>
      <c r="F35" s="9">
        <v>8397</v>
      </c>
      <c r="G35" s="9">
        <v>14906</v>
      </c>
      <c r="H35" s="9">
        <v>11763</v>
      </c>
      <c r="I35" s="9">
        <v>493</v>
      </c>
      <c r="J35" s="9">
        <v>9998</v>
      </c>
      <c r="K35" s="9">
        <v>9966</v>
      </c>
      <c r="L35" s="9">
        <v>19981</v>
      </c>
      <c r="M35" s="9">
        <v>10191</v>
      </c>
      <c r="N35" s="9">
        <v>9663</v>
      </c>
      <c r="O35" s="9">
        <v>219</v>
      </c>
      <c r="P35" s="9">
        <v>9983</v>
      </c>
      <c r="Q35" s="9">
        <v>9998</v>
      </c>
      <c r="R35" s="9">
        <v>19998</v>
      </c>
      <c r="S35" s="9">
        <v>13461</v>
      </c>
      <c r="T35" s="9">
        <v>14615</v>
      </c>
      <c r="U35" s="9">
        <v>940</v>
      </c>
      <c r="V35" s="9">
        <v>457</v>
      </c>
      <c r="W35" s="9">
        <v>213</v>
      </c>
      <c r="X35" s="9">
        <v>7726</v>
      </c>
      <c r="Y35" s="9">
        <v>9196</v>
      </c>
      <c r="Z35" s="9">
        <v>16951</v>
      </c>
      <c r="AA35" s="9">
        <v>7369</v>
      </c>
      <c r="AB35" s="9">
        <v>8870</v>
      </c>
      <c r="AC35" s="9">
        <v>825</v>
      </c>
      <c r="AD35" s="9">
        <v>8172</v>
      </c>
      <c r="AE35" s="9">
        <v>8705</v>
      </c>
      <c r="AF35" s="9">
        <v>16929</v>
      </c>
      <c r="AG35" s="9">
        <v>13780</v>
      </c>
      <c r="AH35" s="9">
        <v>14516</v>
      </c>
      <c r="AI35" s="9">
        <v>244</v>
      </c>
      <c r="AJ35" s="9">
        <v>64</v>
      </c>
      <c r="AK35" s="9">
        <v>51</v>
      </c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</row>
    <row r="36" spans="1:80" ht="14.5" x14ac:dyDescent="0.35">
      <c r="A36" s="66">
        <v>34</v>
      </c>
      <c r="B36" s="9">
        <v>5528</v>
      </c>
      <c r="C36" s="9">
        <v>10735</v>
      </c>
      <c r="D36" s="9">
        <v>419</v>
      </c>
      <c r="E36" s="9">
        <v>5944</v>
      </c>
      <c r="F36" s="9">
        <v>10537</v>
      </c>
      <c r="G36" s="9">
        <v>15718</v>
      </c>
      <c r="H36" s="9">
        <v>13509</v>
      </c>
      <c r="I36" s="9">
        <v>666</v>
      </c>
      <c r="J36" s="9">
        <v>10884</v>
      </c>
      <c r="K36" s="9">
        <v>11520</v>
      </c>
      <c r="L36" s="9">
        <v>22428</v>
      </c>
      <c r="M36" s="9">
        <v>11070</v>
      </c>
      <c r="N36" s="9">
        <v>11194</v>
      </c>
      <c r="O36" s="9">
        <v>311</v>
      </c>
      <c r="P36" s="9">
        <v>10789</v>
      </c>
      <c r="Q36" s="9">
        <v>11609</v>
      </c>
      <c r="R36" s="9">
        <v>22426</v>
      </c>
      <c r="S36" s="9">
        <v>14372</v>
      </c>
      <c r="T36" s="9">
        <v>16519</v>
      </c>
      <c r="U36" s="9">
        <v>1090</v>
      </c>
      <c r="V36" s="9">
        <v>527</v>
      </c>
      <c r="W36" s="9">
        <v>309</v>
      </c>
      <c r="X36" s="9">
        <v>8824</v>
      </c>
      <c r="Y36" s="9">
        <v>10078</v>
      </c>
      <c r="Z36" s="9">
        <v>18948</v>
      </c>
      <c r="AA36" s="9">
        <v>8243</v>
      </c>
      <c r="AB36" s="9">
        <v>9715</v>
      </c>
      <c r="AC36" s="9">
        <v>1154</v>
      </c>
      <c r="AD36" s="9">
        <v>9476</v>
      </c>
      <c r="AE36" s="9">
        <v>9378</v>
      </c>
      <c r="AF36" s="9">
        <v>18929</v>
      </c>
      <c r="AG36" s="9">
        <v>14880</v>
      </c>
      <c r="AH36" s="9">
        <v>15804</v>
      </c>
      <c r="AI36" s="9">
        <v>338</v>
      </c>
      <c r="AJ36" s="9">
        <v>78</v>
      </c>
      <c r="AK36" s="9">
        <v>98</v>
      </c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</row>
    <row r="37" spans="1:80" ht="14.5" x14ac:dyDescent="0.35">
      <c r="A37" s="66">
        <v>35</v>
      </c>
      <c r="B37" s="9">
        <v>4370</v>
      </c>
      <c r="C37" s="9">
        <v>9685</v>
      </c>
      <c r="D37" s="9">
        <v>375</v>
      </c>
      <c r="E37" s="9">
        <v>4815</v>
      </c>
      <c r="F37" s="9">
        <v>9556</v>
      </c>
      <c r="G37" s="9">
        <v>11918</v>
      </c>
      <c r="H37" s="9">
        <v>12963</v>
      </c>
      <c r="I37" s="9">
        <v>453</v>
      </c>
      <c r="J37" s="9">
        <v>8029</v>
      </c>
      <c r="K37" s="9">
        <v>10510</v>
      </c>
      <c r="L37" s="9">
        <v>18562</v>
      </c>
      <c r="M37" s="9">
        <v>8082</v>
      </c>
      <c r="N37" s="9">
        <v>10333</v>
      </c>
      <c r="O37" s="9">
        <v>226</v>
      </c>
      <c r="P37" s="9">
        <v>7931</v>
      </c>
      <c r="Q37" s="9">
        <v>10589</v>
      </c>
      <c r="R37" s="9">
        <v>18554</v>
      </c>
      <c r="S37" s="9">
        <v>11068</v>
      </c>
      <c r="T37" s="9">
        <v>16304</v>
      </c>
      <c r="U37" s="9">
        <v>961</v>
      </c>
      <c r="V37" s="9">
        <v>426</v>
      </c>
      <c r="W37" s="9">
        <v>250</v>
      </c>
      <c r="X37" s="9">
        <v>7412</v>
      </c>
      <c r="Y37" s="9">
        <v>10477</v>
      </c>
      <c r="Z37" s="9">
        <v>17934</v>
      </c>
      <c r="AA37" s="9">
        <v>6996</v>
      </c>
      <c r="AB37" s="9">
        <v>10188</v>
      </c>
      <c r="AC37" s="9">
        <v>900</v>
      </c>
      <c r="AD37" s="9">
        <v>7925</v>
      </c>
      <c r="AE37" s="9">
        <v>9965</v>
      </c>
      <c r="AF37" s="9">
        <v>17935</v>
      </c>
      <c r="AG37" s="9">
        <v>13277</v>
      </c>
      <c r="AH37" s="9">
        <v>17221</v>
      </c>
      <c r="AI37" s="9">
        <v>260</v>
      </c>
      <c r="AJ37" s="9">
        <v>100</v>
      </c>
      <c r="AK37" s="9">
        <v>85</v>
      </c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</row>
    <row r="38" spans="1:80" ht="14.5" x14ac:dyDescent="0.35">
      <c r="A38" s="66">
        <v>36</v>
      </c>
      <c r="B38" s="9">
        <v>5324</v>
      </c>
      <c r="C38" s="9">
        <v>13430</v>
      </c>
      <c r="D38" s="9">
        <v>414</v>
      </c>
      <c r="E38" s="9">
        <v>6040</v>
      </c>
      <c r="F38" s="9">
        <v>13009</v>
      </c>
      <c r="G38" s="9">
        <v>12153</v>
      </c>
      <c r="H38" s="9">
        <v>13125</v>
      </c>
      <c r="I38" s="9">
        <v>449</v>
      </c>
      <c r="J38" s="9">
        <v>8488</v>
      </c>
      <c r="K38" s="9">
        <v>10732</v>
      </c>
      <c r="L38" s="9">
        <v>19236</v>
      </c>
      <c r="M38" s="9">
        <v>8577</v>
      </c>
      <c r="N38" s="9">
        <v>10504</v>
      </c>
      <c r="O38" s="9">
        <v>233</v>
      </c>
      <c r="P38" s="9">
        <v>8399</v>
      </c>
      <c r="Q38" s="9">
        <v>10816</v>
      </c>
      <c r="R38" s="9">
        <v>19234</v>
      </c>
      <c r="S38" s="9">
        <v>12308</v>
      </c>
      <c r="T38" s="9">
        <v>17113</v>
      </c>
      <c r="U38" s="9">
        <v>861</v>
      </c>
      <c r="V38" s="9">
        <v>404</v>
      </c>
      <c r="W38" s="9">
        <v>208</v>
      </c>
      <c r="X38" s="9">
        <v>6811</v>
      </c>
      <c r="Y38" s="9">
        <v>8039</v>
      </c>
      <c r="Z38" s="9">
        <v>14887</v>
      </c>
      <c r="AA38" s="9">
        <v>6404</v>
      </c>
      <c r="AB38" s="9">
        <v>7577</v>
      </c>
      <c r="AC38" s="9">
        <v>995</v>
      </c>
      <c r="AD38" s="9">
        <v>7452</v>
      </c>
      <c r="AE38" s="9">
        <v>7336</v>
      </c>
      <c r="AF38" s="9">
        <v>14839</v>
      </c>
      <c r="AG38" s="9">
        <v>12299</v>
      </c>
      <c r="AH38" s="9">
        <v>13411</v>
      </c>
      <c r="AI38" s="9">
        <v>227</v>
      </c>
      <c r="AJ38" s="9">
        <v>112</v>
      </c>
      <c r="AK38" s="9">
        <v>55</v>
      </c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</row>
    <row r="39" spans="1:80" x14ac:dyDescent="0.25"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</row>
    <row r="40" spans="1:80" x14ac:dyDescent="0.25"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</row>
    <row r="41" spans="1:80" x14ac:dyDescent="0.25"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</row>
    <row r="42" spans="1:80" x14ac:dyDescent="0.25"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</row>
    <row r="43" spans="1:80" x14ac:dyDescent="0.25"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</row>
    <row r="44" spans="1:80" x14ac:dyDescent="0.25"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</row>
    <row r="45" spans="1:80" x14ac:dyDescent="0.25"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</row>
    <row r="46" spans="1:80" x14ac:dyDescent="0.25"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</row>
    <row r="47" spans="1:80" x14ac:dyDescent="0.25"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</row>
    <row r="48" spans="1:80" x14ac:dyDescent="0.25"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</row>
    <row r="49" spans="40:80" x14ac:dyDescent="0.25"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</row>
    <row r="50" spans="40:80" x14ac:dyDescent="0.25"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</row>
    <row r="51" spans="40:80" x14ac:dyDescent="0.25"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</row>
    <row r="52" spans="40:80" x14ac:dyDescent="0.25"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</row>
    <row r="53" spans="40:80" x14ac:dyDescent="0.25"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</row>
    <row r="54" spans="40:80" x14ac:dyDescent="0.25"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</row>
    <row r="55" spans="40:80" x14ac:dyDescent="0.25"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</row>
    <row r="56" spans="40:80" x14ac:dyDescent="0.25"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</row>
    <row r="57" spans="40:80" x14ac:dyDescent="0.25"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</row>
    <row r="58" spans="40:80" x14ac:dyDescent="0.25"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</row>
    <row r="59" spans="40:80" x14ac:dyDescent="0.25"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</row>
    <row r="60" spans="40:80" x14ac:dyDescent="0.25"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</row>
    <row r="61" spans="40:80" x14ac:dyDescent="0.25"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</row>
    <row r="62" spans="40:80" x14ac:dyDescent="0.25"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</row>
    <row r="63" spans="40:80" x14ac:dyDescent="0.25"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</row>
    <row r="64" spans="40:80" x14ac:dyDescent="0.25"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</row>
    <row r="65" spans="40:80" x14ac:dyDescent="0.25"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</row>
    <row r="66" spans="40:80" x14ac:dyDescent="0.25"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</row>
    <row r="67" spans="40:80" x14ac:dyDescent="0.25"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</row>
    <row r="68" spans="40:80" x14ac:dyDescent="0.25"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</row>
    <row r="69" spans="40:80" x14ac:dyDescent="0.25"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</row>
    <row r="70" spans="40:80" x14ac:dyDescent="0.25"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</row>
    <row r="71" spans="40:80" x14ac:dyDescent="0.25"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</row>
    <row r="72" spans="40:80" x14ac:dyDescent="0.25"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</row>
    <row r="73" spans="40:80" x14ac:dyDescent="0.25"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</row>
    <row r="74" spans="40:80" x14ac:dyDescent="0.25"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</row>
    <row r="75" spans="40:80" x14ac:dyDescent="0.25"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</row>
    <row r="76" spans="40:80" x14ac:dyDescent="0.25"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</row>
    <row r="77" spans="40:80" x14ac:dyDescent="0.25"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</row>
    <row r="78" spans="40:80" x14ac:dyDescent="0.25"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</row>
    <row r="79" spans="40:80" x14ac:dyDescent="0.25"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</row>
    <row r="80" spans="40:80" x14ac:dyDescent="0.25"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</row>
    <row r="81" spans="40:80" x14ac:dyDescent="0.25"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</row>
    <row r="82" spans="40:80" x14ac:dyDescent="0.25"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</row>
    <row r="83" spans="40:80" x14ac:dyDescent="0.25"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</row>
    <row r="84" spans="40:80" x14ac:dyDescent="0.25"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</row>
    <row r="85" spans="40:80" x14ac:dyDescent="0.25"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</row>
    <row r="86" spans="40:80" x14ac:dyDescent="0.25"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</row>
    <row r="87" spans="40:80" x14ac:dyDescent="0.25"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</row>
    <row r="88" spans="40:80" x14ac:dyDescent="0.25"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</row>
    <row r="89" spans="40:80" x14ac:dyDescent="0.25"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</row>
    <row r="90" spans="40:80" x14ac:dyDescent="0.25"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</row>
    <row r="91" spans="40:80" x14ac:dyDescent="0.25"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</row>
    <row r="92" spans="40:80" x14ac:dyDescent="0.25"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</row>
    <row r="93" spans="40:80" x14ac:dyDescent="0.25"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</row>
    <row r="94" spans="40:80" x14ac:dyDescent="0.25"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</row>
    <row r="95" spans="40:80" x14ac:dyDescent="0.25"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</row>
    <row r="96" spans="40:80" x14ac:dyDescent="0.25"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</row>
    <row r="97" spans="40:80" x14ac:dyDescent="0.25"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</row>
    <row r="98" spans="40:80" x14ac:dyDescent="0.25"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</row>
    <row r="99" spans="40:80" x14ac:dyDescent="0.25"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</row>
    <row r="100" spans="40:80" x14ac:dyDescent="0.25"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</row>
    <row r="101" spans="40:80" x14ac:dyDescent="0.25"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</row>
    <row r="102" spans="40:80" x14ac:dyDescent="0.25"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 Smith</cp:lastModifiedBy>
  <dcterms:modified xsi:type="dcterms:W3CDTF">2021-09-08T16:13:46Z</dcterms:modified>
</cp:coreProperties>
</file>