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JohnMorgan\A1 NOVA HOD\"/>
    </mc:Choice>
  </mc:AlternateContent>
  <bookViews>
    <workbookView xWindow="0" yWindow="0" windowWidth="38400" windowHeight="1785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L20" i="3" l="1"/>
  <c r="L19" i="3"/>
  <c r="L18" i="3"/>
  <c r="L17" i="3"/>
  <c r="N17" i="1" s="1"/>
  <c r="L16" i="3"/>
  <c r="L15" i="3"/>
  <c r="L14" i="3"/>
  <c r="L13" i="3"/>
  <c r="L12" i="3"/>
  <c r="L11" i="3"/>
  <c r="L10" i="3"/>
  <c r="N10" i="1" s="1"/>
  <c r="L9" i="3"/>
  <c r="N9" i="1" s="1"/>
  <c r="L8" i="3"/>
  <c r="L7" i="3"/>
  <c r="L6" i="3"/>
  <c r="N6" i="1" s="1"/>
  <c r="L5" i="3"/>
  <c r="N5" i="1" s="1"/>
  <c r="L4" i="3"/>
  <c r="L3" i="3"/>
  <c r="B20" i="2"/>
  <c r="P20" i="2" s="1"/>
  <c r="H20" i="2" s="1"/>
  <c r="I20" i="1" s="1"/>
  <c r="B19" i="2"/>
  <c r="P19" i="2" s="1"/>
  <c r="H19" i="2" s="1"/>
  <c r="I19" i="1" s="1"/>
  <c r="B18" i="2"/>
  <c r="E18" i="2" s="1"/>
  <c r="G18" i="1" s="1"/>
  <c r="B17" i="2"/>
  <c r="M17" i="2" s="1"/>
  <c r="G16" i="2"/>
  <c r="H16" i="1" s="1"/>
  <c r="B16" i="2"/>
  <c r="P16" i="2" s="1"/>
  <c r="H16" i="2" s="1"/>
  <c r="I16" i="1" s="1"/>
  <c r="B15" i="2"/>
  <c r="P15" i="2" s="1"/>
  <c r="H15" i="2" s="1"/>
  <c r="I15" i="1" s="1"/>
  <c r="B14" i="2"/>
  <c r="P14" i="2" s="1"/>
  <c r="H14" i="2" s="1"/>
  <c r="I14" i="1" s="1"/>
  <c r="B13" i="2"/>
  <c r="P13" i="2" s="1"/>
  <c r="H13" i="2" s="1"/>
  <c r="I13" i="1" s="1"/>
  <c r="B12" i="2"/>
  <c r="P12" i="2" s="1"/>
  <c r="H12" i="2" s="1"/>
  <c r="I12" i="1" s="1"/>
  <c r="G11" i="2"/>
  <c r="H11" i="1" s="1"/>
  <c r="B11" i="2"/>
  <c r="P11" i="2" s="1"/>
  <c r="H11" i="2" s="1"/>
  <c r="I11" i="1" s="1"/>
  <c r="B10" i="2"/>
  <c r="E10" i="2" s="1"/>
  <c r="G10" i="1" s="1"/>
  <c r="B9" i="2"/>
  <c r="M9" i="2" s="1"/>
  <c r="G8" i="2"/>
  <c r="B8" i="2"/>
  <c r="P8" i="2" s="1"/>
  <c r="H8" i="2" s="1"/>
  <c r="I8" i="1" s="1"/>
  <c r="B7" i="2"/>
  <c r="P7" i="2" s="1"/>
  <c r="H7" i="2" s="1"/>
  <c r="I7" i="1" s="1"/>
  <c r="B6" i="2"/>
  <c r="P6" i="2" s="1"/>
  <c r="H6" i="2" s="1"/>
  <c r="I6" i="1" s="1"/>
  <c r="B5" i="2"/>
  <c r="P5" i="2" s="1"/>
  <c r="H5" i="2" s="1"/>
  <c r="I5" i="1" s="1"/>
  <c r="B4" i="2"/>
  <c r="P4" i="2" s="1"/>
  <c r="H4" i="2" s="1"/>
  <c r="I4" i="1" s="1"/>
  <c r="B3" i="2"/>
  <c r="P3" i="2" s="1"/>
  <c r="H3" i="2" s="1"/>
  <c r="I3" i="1" s="1"/>
  <c r="N20" i="1"/>
  <c r="M20" i="1"/>
  <c r="L20" i="1"/>
  <c r="K20" i="1"/>
  <c r="J20" i="1"/>
  <c r="F20" i="1"/>
  <c r="E20" i="1"/>
  <c r="D20" i="1"/>
  <c r="N19" i="1"/>
  <c r="M19" i="1"/>
  <c r="L19" i="1"/>
  <c r="K19" i="1"/>
  <c r="J19" i="1"/>
  <c r="F19" i="1"/>
  <c r="E19" i="1"/>
  <c r="D19" i="1"/>
  <c r="N18" i="1"/>
  <c r="M18" i="1"/>
  <c r="L18" i="1"/>
  <c r="K18" i="1"/>
  <c r="J18" i="1"/>
  <c r="E18" i="1"/>
  <c r="D18" i="1"/>
  <c r="M17" i="1"/>
  <c r="L17" i="1"/>
  <c r="K17" i="1"/>
  <c r="J17" i="1"/>
  <c r="E17" i="1"/>
  <c r="D17" i="1"/>
  <c r="N16" i="1"/>
  <c r="M16" i="1"/>
  <c r="L16" i="1"/>
  <c r="K16" i="1"/>
  <c r="J16" i="1"/>
  <c r="E16" i="1"/>
  <c r="D16" i="1"/>
  <c r="N15" i="1"/>
  <c r="M15" i="1"/>
  <c r="L15" i="1"/>
  <c r="K15" i="1"/>
  <c r="J15" i="1"/>
  <c r="E15" i="1"/>
  <c r="D15" i="1"/>
  <c r="N14" i="1"/>
  <c r="M14" i="1"/>
  <c r="L14" i="1"/>
  <c r="K14" i="1"/>
  <c r="J14" i="1"/>
  <c r="E14" i="1"/>
  <c r="D14" i="1"/>
  <c r="N13" i="1"/>
  <c r="M13" i="1"/>
  <c r="L13" i="1"/>
  <c r="K13" i="1"/>
  <c r="J13" i="1"/>
  <c r="E13" i="1"/>
  <c r="D13" i="1"/>
  <c r="N12" i="1"/>
  <c r="M12" i="1"/>
  <c r="L12" i="1"/>
  <c r="K12" i="1"/>
  <c r="J12" i="1"/>
  <c r="E12" i="1"/>
  <c r="D12" i="1"/>
  <c r="N11" i="1"/>
  <c r="M11" i="1"/>
  <c r="L11" i="1"/>
  <c r="K11" i="1"/>
  <c r="J11" i="1"/>
  <c r="F11" i="1"/>
  <c r="E11" i="1"/>
  <c r="D11" i="1"/>
  <c r="M10" i="1"/>
  <c r="L10" i="1"/>
  <c r="K10" i="1"/>
  <c r="J10" i="1"/>
  <c r="F10" i="1"/>
  <c r="E10" i="1"/>
  <c r="D10" i="1"/>
  <c r="M9" i="1"/>
  <c r="L9" i="1"/>
  <c r="K9" i="1"/>
  <c r="J9" i="1"/>
  <c r="F9" i="1"/>
  <c r="E9" i="1"/>
  <c r="D9" i="1"/>
  <c r="N8" i="1"/>
  <c r="M8" i="1"/>
  <c r="L8" i="1"/>
  <c r="K8" i="1"/>
  <c r="J8" i="1"/>
  <c r="H8" i="1"/>
  <c r="F8" i="1"/>
  <c r="E8" i="1"/>
  <c r="D8" i="1"/>
  <c r="N7" i="1"/>
  <c r="M7" i="1"/>
  <c r="L7" i="1"/>
  <c r="K7" i="1"/>
  <c r="J7" i="1"/>
  <c r="F7" i="1"/>
  <c r="E7" i="1"/>
  <c r="D7" i="1"/>
  <c r="M6" i="1"/>
  <c r="L6" i="1"/>
  <c r="K6" i="1"/>
  <c r="J6" i="1"/>
  <c r="E6" i="1"/>
  <c r="D6" i="1"/>
  <c r="M5" i="1"/>
  <c r="L5" i="1"/>
  <c r="K5" i="1"/>
  <c r="J5" i="1"/>
  <c r="E5" i="1"/>
  <c r="D5" i="1"/>
  <c r="N4" i="1"/>
  <c r="M4" i="1"/>
  <c r="L4" i="1"/>
  <c r="K4" i="1"/>
  <c r="J4" i="1"/>
  <c r="E4" i="1"/>
  <c r="D4" i="1"/>
  <c r="N3" i="1"/>
  <c r="M3" i="1"/>
  <c r="L3" i="1"/>
  <c r="K3" i="1"/>
  <c r="J3" i="1"/>
  <c r="E3" i="1"/>
  <c r="D3" i="1"/>
  <c r="G15" i="2" l="1"/>
  <c r="H15" i="1" s="1"/>
  <c r="F15" i="1"/>
  <c r="G7" i="2"/>
  <c r="H7" i="1" s="1"/>
  <c r="F5" i="1"/>
  <c r="F3" i="1"/>
  <c r="M7" i="2"/>
  <c r="F14" i="1"/>
  <c r="F16" i="1"/>
  <c r="G10" i="2"/>
  <c r="H10" i="1" s="1"/>
  <c r="F12" i="1"/>
  <c r="G18" i="2"/>
  <c r="H18" i="1" s="1"/>
  <c r="E7" i="2"/>
  <c r="G7" i="1" s="1"/>
  <c r="M12" i="2"/>
  <c r="P18" i="2"/>
  <c r="H18" i="2" s="1"/>
  <c r="I18" i="1" s="1"/>
  <c r="F18" i="1"/>
  <c r="G19" i="2"/>
  <c r="H19" i="1" s="1"/>
  <c r="E8" i="2"/>
  <c r="G8" i="1" s="1"/>
  <c r="E15" i="2"/>
  <c r="G15" i="1" s="1"/>
  <c r="M20" i="2"/>
  <c r="M8" i="2"/>
  <c r="M15" i="2"/>
  <c r="G9" i="2"/>
  <c r="H9" i="1" s="1"/>
  <c r="E16" i="2"/>
  <c r="G16" i="1" s="1"/>
  <c r="F17" i="1"/>
  <c r="P9" i="2"/>
  <c r="H9" i="2" s="1"/>
  <c r="I9" i="1" s="1"/>
  <c r="G3" i="2"/>
  <c r="H3" i="1" s="1"/>
  <c r="M16" i="2"/>
  <c r="F4" i="1"/>
  <c r="M4" i="2"/>
  <c r="P10" i="2"/>
  <c r="H10" i="2" s="1"/>
  <c r="I10" i="1" s="1"/>
  <c r="G17" i="2"/>
  <c r="H17" i="1" s="1"/>
  <c r="P17" i="2"/>
  <c r="H17" i="2" s="1"/>
  <c r="I17" i="1" s="1"/>
  <c r="E5" i="2"/>
  <c r="G5" i="1" s="1"/>
  <c r="E13" i="2"/>
  <c r="G13" i="1" s="1"/>
  <c r="G5" i="2"/>
  <c r="H5" i="1" s="1"/>
  <c r="M10" i="2"/>
  <c r="G13" i="2"/>
  <c r="H13" i="1" s="1"/>
  <c r="M18" i="2"/>
  <c r="M5" i="2"/>
  <c r="M13" i="2"/>
  <c r="F13" i="1"/>
  <c r="E3" i="2"/>
  <c r="G3" i="1" s="1"/>
  <c r="E11" i="2"/>
  <c r="G11" i="1" s="1"/>
  <c r="E19" i="2"/>
  <c r="G19" i="1" s="1"/>
  <c r="E6" i="2"/>
  <c r="G6" i="1" s="1"/>
  <c r="E14" i="2"/>
  <c r="G14" i="1" s="1"/>
  <c r="F6" i="1"/>
  <c r="M3" i="2"/>
  <c r="G6" i="2"/>
  <c r="H6" i="1" s="1"/>
  <c r="M11" i="2"/>
  <c r="G14" i="2"/>
  <c r="H14" i="1" s="1"/>
  <c r="M19" i="2"/>
  <c r="E9" i="2"/>
  <c r="G9" i="1" s="1"/>
  <c r="E17" i="2"/>
  <c r="G17" i="1" s="1"/>
  <c r="M6" i="2"/>
  <c r="M14" i="2"/>
  <c r="E4" i="2"/>
  <c r="G4" i="1" s="1"/>
  <c r="E12" i="2"/>
  <c r="G12" i="1" s="1"/>
  <c r="E20" i="2"/>
  <c r="G20" i="1" s="1"/>
  <c r="G4" i="2"/>
  <c r="H4" i="1" s="1"/>
  <c r="G12" i="2"/>
  <c r="H12" i="1" s="1"/>
  <c r="G20" i="2"/>
  <c r="H20" i="1" s="1"/>
</calcChain>
</file>

<file path=xl/sharedStrings.xml><?xml version="1.0" encoding="utf-8"?>
<sst xmlns="http://schemas.openxmlformats.org/spreadsheetml/2006/main" count="97" uniqueCount="84">
  <si>
    <t>DISTRICT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</si>
  <si>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</si>
  <si>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</si>
  <si>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</si>
  <si>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</si>
  <si>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</si>
  <si>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</si>
  <si>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</si>
  <si>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</si>
  <si>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</si>
  <si>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</si>
  <si>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</si>
  <si>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</si>
  <si>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</si>
  <si>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</si>
  <si>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</si>
  <si>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</si>
  <si>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</si>
  <si>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</si>
  <si>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</si>
  <si>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</si>
  <si>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</si>
  <si>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Asian</t>
  </si>
  <si>
    <t>Non Hisp Other</t>
  </si>
  <si>
    <t>One Race</t>
  </si>
  <si>
    <t>Non White</t>
  </si>
  <si>
    <t>Haw-Pac</t>
  </si>
  <si>
    <t>Multi-Race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</si>
  <si>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</si>
  <si>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</si>
  <si>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</si>
  <si>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</si>
  <si>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</si>
  <si>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</si>
  <si>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</si>
  <si>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</si>
  <si>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</si>
  <si>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</si>
  <si>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</si>
  <si>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</si>
  <si>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Multi-Race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</si>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</sst>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6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87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3" borderId="1" xfId="0" applyFont="1" applyFill="1" applyBorder="1"/>
    <xf numFmtId="3" fontId="7" fillId="14" borderId="0" xfId="0" applyNumberFormat="1" applyFont="1" applyFill="1"/>
    <xf numFmtId="3" fontId="7" fillId="0" borderId="0" xfId="0" applyNumberFormat="1" applyFont="1"/>
    <xf numFmtId="0" fontId="6" fillId="13" borderId="0" xfId="0" applyFont="1" applyFill="1"/>
    <xf numFmtId="164" fontId="7" fillId="14" borderId="0" xfId="0" applyNumberFormat="1" applyFont="1" applyFill="1"/>
    <xf numFmtId="164" fontId="7" fillId="0" borderId="0" xfId="0" applyNumberFormat="1" applyFont="1"/>
    <xf numFmtId="3" fontId="7" fillId="14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1" applyFont="1" applyFill="1" applyAlignment="1">
      <alignment horizontal="center"/>
    </xf>
    <xf numFmtId="10" fontId="7" fillId="15" borderId="0" xfId="1" applyNumberFormat="1" applyFont="1" applyFill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15" borderId="0" xfId="0" applyNumberFormat="1" applyFont="1" applyFill="1" applyAlignment="1">
      <alignment horizontal="center"/>
    </xf>
    <xf numFmtId="0" fontId="8" fillId="3" borderId="0" xfId="2" applyFont="1" applyFill="1" applyAlignment="1">
      <alignment horizontal="center"/>
    </xf>
    <xf numFmtId="10" fontId="7" fillId="15" borderId="0" xfId="2" applyNumberFormat="1" applyFont="1" applyFill="1" applyAlignment="1">
      <alignment horizontal="center"/>
    </xf>
    <xf numFmtId="0" fontId="8" fillId="4" borderId="0" xfId="3" applyFont="1" applyFill="1" applyAlignment="1">
      <alignment horizontal="center"/>
    </xf>
    <xf numFmtId="10" fontId="7" fillId="15" borderId="0" xfId="3" applyNumberFormat="1" applyFont="1" applyFill="1" applyAlignment="1">
      <alignment horizontal="center"/>
    </xf>
    <xf numFmtId="0" fontId="8" fillId="5" borderId="0" xfId="4" applyFont="1" applyFill="1" applyAlignment="1">
      <alignment horizontal="center"/>
    </xf>
    <xf numFmtId="10" fontId="7" fillId="15" borderId="0" xfId="4" applyNumberFormat="1" applyFont="1" applyFill="1" applyAlignment="1">
      <alignment horizontal="center"/>
    </xf>
    <xf numFmtId="0" fontId="9" fillId="16" borderId="0" xfId="5" applyFont="1" applyFill="1" applyAlignment="1">
      <alignment horizontal="center"/>
    </xf>
    <xf numFmtId="0" fontId="8" fillId="17" borderId="0" xfId="5" applyFont="1" applyFill="1" applyAlignment="1">
      <alignment horizontal="center"/>
    </xf>
    <xf numFmtId="10" fontId="7" fillId="17" borderId="0" xfId="5" applyNumberFormat="1" applyFont="1" applyFill="1" applyAlignment="1">
      <alignment horizontal="center"/>
    </xf>
    <xf numFmtId="10" fontId="7" fillId="17" borderId="0" xfId="0" applyNumberFormat="1" applyFont="1" applyFill="1" applyAlignment="1">
      <alignment horizontal="center"/>
    </xf>
    <xf numFmtId="0" fontId="8" fillId="7" borderId="0" xfId="6" applyFont="1" applyFill="1" applyAlignment="1">
      <alignment horizontal="center"/>
    </xf>
    <xf numFmtId="10" fontId="7" fillId="9" borderId="0" xfId="6" applyNumberFormat="1" applyFont="1" applyFill="1" applyAlignment="1">
      <alignment horizontal="center"/>
    </xf>
    <xf numFmtId="10" fontId="7" fillId="9" borderId="0" xfId="0" applyNumberFormat="1" applyFont="1" applyFill="1" applyAlignment="1">
      <alignment horizontal="center"/>
    </xf>
    <xf numFmtId="0" fontId="8" fillId="8" borderId="0" xfId="7" applyFont="1" applyFill="1" applyAlignment="1">
      <alignment horizontal="center"/>
    </xf>
    <xf numFmtId="10" fontId="7" fillId="9" borderId="0" xfId="7" applyNumberFormat="1" applyFont="1" applyFill="1" applyAlignment="1">
      <alignment horizontal="center"/>
    </xf>
    <xf numFmtId="0" fontId="8" fillId="19" borderId="0" xfId="8" applyFont="1" applyFill="1" applyAlignment="1">
      <alignment horizontal="center"/>
    </xf>
    <xf numFmtId="10" fontId="7" fillId="9" borderId="0" xfId="8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0" fillId="0" borderId="0" xfId="0" applyFont="1"/>
    <xf numFmtId="0" fontId="0" fillId="20" borderId="0" xfId="0" applyFont="1" applyFill="1"/>
    <xf numFmtId="0" fontId="0" fillId="0" borderId="0" xfId="0" applyFont="1"/>
    <xf numFmtId="0" fontId="9" fillId="21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11" fillId="22" borderId="0" xfId="0" applyFont="1" applyFill="1" applyAlignment="1">
      <alignment horizontal="center"/>
    </xf>
    <xf numFmtId="3" fontId="7" fillId="20" borderId="0" xfId="0" applyNumberFormat="1" applyFont="1" applyFill="1"/>
    <xf numFmtId="0" fontId="9" fillId="20" borderId="0" xfId="0" applyFont="1" applyFill="1" applyAlignment="1">
      <alignment horizontal="center"/>
    </xf>
    <xf numFmtId="0" fontId="11" fillId="23" borderId="0" xfId="0" applyFont="1" applyFill="1" applyAlignment="1">
      <alignment horizontal="center"/>
    </xf>
    <xf numFmtId="165" fontId="7" fillId="20" borderId="0" xfId="0" applyNumberFormat="1" applyFont="1" applyFill="1"/>
    <xf numFmtId="165" fontId="7" fillId="0" borderId="0" xfId="0" applyNumberFormat="1" applyFont="1"/>
    <xf numFmtId="0" fontId="9" fillId="24" borderId="0" xfId="0" applyFont="1" applyFill="1" applyAlignment="1">
      <alignment horizontal="center"/>
    </xf>
    <xf numFmtId="0" fontId="11" fillId="25" borderId="0" xfId="0" applyFont="1" applyFill="1" applyAlignment="1">
      <alignment horizontal="center"/>
    </xf>
    <xf numFmtId="165" fontId="7" fillId="24" borderId="0" xfId="0" applyNumberFormat="1" applyFont="1" applyFill="1"/>
    <xf numFmtId="10" fontId="9" fillId="26" borderId="0" xfId="0" applyNumberFormat="1" applyFont="1" applyFill="1" applyAlignment="1">
      <alignment horizontal="center"/>
    </xf>
    <xf numFmtId="10" fontId="9" fillId="27" borderId="0" xfId="0" applyNumberFormat="1" applyFont="1" applyFill="1" applyAlignment="1">
      <alignment horizontal="center"/>
    </xf>
    <xf numFmtId="10" fontId="7" fillId="26" borderId="0" xfId="0" applyNumberFormat="1" applyFont="1" applyFill="1"/>
    <xf numFmtId="10" fontId="7" fillId="0" borderId="0" xfId="0" applyNumberFormat="1" applyFont="1"/>
    <xf numFmtId="0" fontId="9" fillId="28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3" fontId="7" fillId="28" borderId="0" xfId="0" applyNumberFormat="1" applyFont="1" applyFill="1"/>
    <xf numFmtId="3" fontId="0" fillId="28" borderId="0" xfId="0" applyNumberFormat="1" applyFont="1" applyFill="1"/>
    <xf numFmtId="0" fontId="9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3" fontId="7" fillId="16" borderId="0" xfId="0" applyNumberFormat="1" applyFont="1" applyFill="1"/>
    <xf numFmtId="0" fontId="8" fillId="10" borderId="0" xfId="0" applyFont="1" applyFill="1" applyAlignment="1">
      <alignment horizontal="center"/>
    </xf>
    <xf numFmtId="0" fontId="7" fillId="21" borderId="0" xfId="0" applyFont="1" applyFill="1"/>
    <xf numFmtId="0" fontId="13" fillId="19" borderId="0" xfId="0" applyFont="1" applyFill="1" applyAlignment="1">
      <alignment horizontal="center"/>
    </xf>
    <xf numFmtId="3" fontId="0" fillId="20" borderId="0" xfId="0" applyNumberFormat="1" applyFont="1" applyFill="1"/>
    <xf numFmtId="0" fontId="9" fillId="11" borderId="0" xfId="0" applyFont="1" applyFill="1" applyAlignment="1">
      <alignment horizontal="center"/>
    </xf>
    <xf numFmtId="0" fontId="14" fillId="15" borderId="0" xfId="0" applyFont="1" applyFill="1"/>
    <xf numFmtId="0" fontId="8" fillId="30" borderId="0" xfId="0" applyFont="1" applyFill="1" applyAlignment="1">
      <alignment horizontal="center"/>
    </xf>
    <xf numFmtId="3" fontId="7" fillId="0" borderId="0" xfId="9" applyNumberFormat="1" applyFont="1"/>
    <xf numFmtId="0" fontId="8" fillId="31" borderId="0" xfId="0" applyFont="1" applyFill="1" applyAlignment="1">
      <alignment horizontal="center"/>
    </xf>
    <xf numFmtId="0" fontId="8" fillId="32" borderId="0" xfId="0" applyFont="1" applyFill="1" applyAlignment="1">
      <alignment horizontal="center"/>
    </xf>
    <xf numFmtId="0" fontId="14" fillId="12" borderId="0" xfId="0" applyFont="1" applyFill="1"/>
    <xf numFmtId="0" fontId="14" fillId="12" borderId="0" xfId="0" applyFont="1" applyFill="1" applyAlignment="1">
      <alignment horizontal="left"/>
    </xf>
    <xf numFmtId="0" fontId="8" fillId="19" borderId="0" xfId="0" applyFont="1" applyFill="1" applyAlignment="1">
      <alignment horizontal="center"/>
    </xf>
    <xf numFmtId="0" fontId="8" fillId="26" borderId="0" xfId="0" applyFont="1" applyFill="1" applyAlignment="1">
      <alignment horizontal="center"/>
    </xf>
    <xf numFmtId="0" fontId="8" fillId="33" borderId="0" xfId="0" applyFont="1" applyFill="1" applyAlignment="1">
      <alignment horizontal="center"/>
    </xf>
    <xf numFmtId="0" fontId="8" fillId="34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35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8" borderId="0" xfId="0" applyFont="1" applyFill="1" applyAlignment="1">
      <alignment horizontal="center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12" fillId="29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48576"/>
  <sheetViews>
    <sheetView showRowColHeaders="0" tabSelected="1" zoomScale="120" workbookViewId="0">
      <pane xSplit="1" ySplit="2" topLeftCell="B3" activePane="bottomRight" state="frozen"/>
      <selection pane="topRight"/>
      <selection pane="bottomLeft"/>
      <selection pane="bottomRight" activeCell="J28" sqref="J28"/>
    </sheetView>
  </sheetViews>
  <sheetFormatPr defaultColWidth="9.26953125" defaultRowHeight="12.5" x14ac:dyDescent="0.25"/>
  <cols>
    <col min="1" max="1" width="12.81640625" customWidth="1"/>
    <col min="2" max="2" width="12" style="39" customWidth="1"/>
    <col min="3" max="3" width="11" style="39" customWidth="1"/>
    <col min="4" max="4" width="9.81640625" style="39" customWidth="1"/>
    <col min="5" max="5" width="11" style="39" customWidth="1"/>
    <col min="6" max="10" width="13.7265625" style="39" customWidth="1"/>
    <col min="11" max="11" width="14.7265625" style="39" customWidth="1"/>
    <col min="12" max="12" width="10.7265625" style="39" customWidth="1"/>
    <col min="13" max="13" width="11.26953125" style="39" customWidth="1"/>
    <col min="14" max="14" width="10.81640625" style="39" customWidth="1"/>
    <col min="15" max="120" width="9.1796875" style="39" bestFit="1"/>
    <col min="121" max="16384" width="9.26953125" style="39"/>
  </cols>
  <sheetData>
    <row r="1" spans="1:104" s="38" customFormat="1" ht="18.75" customHeight="1" x14ac:dyDescent="0.35">
      <c r="A1" s="1"/>
      <c r="B1" s="81" t="s">
        <v>1</v>
      </c>
      <c r="C1" s="81"/>
      <c r="D1" s="81"/>
      <c r="E1" s="81"/>
      <c r="F1" s="82" t="s">
        <v>6</v>
      </c>
      <c r="G1" s="82"/>
      <c r="H1" s="82"/>
      <c r="I1" s="82"/>
      <c r="J1" s="25" t="s">
        <v>11</v>
      </c>
      <c r="K1" s="83" t="s">
        <v>13</v>
      </c>
      <c r="L1" s="83"/>
      <c r="M1" s="83"/>
      <c r="N1" s="83"/>
    </row>
    <row r="2" spans="1:104" ht="15.75" customHeight="1" x14ac:dyDescent="0.35">
      <c r="A2" s="2" t="s">
        <v>0</v>
      </c>
      <c r="B2" s="4" t="s">
        <v>2</v>
      </c>
      <c r="C2" s="7" t="s">
        <v>3</v>
      </c>
      <c r="D2" s="10" t="s">
        <v>4</v>
      </c>
      <c r="E2" s="7" t="s">
        <v>5</v>
      </c>
      <c r="F2" s="15" t="s">
        <v>7</v>
      </c>
      <c r="G2" s="19" t="s">
        <v>8</v>
      </c>
      <c r="H2" s="21" t="s">
        <v>9</v>
      </c>
      <c r="I2" s="23" t="s">
        <v>10</v>
      </c>
      <c r="J2" s="26" t="s">
        <v>12</v>
      </c>
      <c r="K2" s="29" t="s">
        <v>7</v>
      </c>
      <c r="L2" s="32" t="s">
        <v>8</v>
      </c>
      <c r="M2" s="34" t="s">
        <v>9</v>
      </c>
      <c r="N2" s="36" t="s">
        <v>10</v>
      </c>
    </row>
    <row r="3" spans="1:104" ht="12.25" customHeight="1" x14ac:dyDescent="0.35">
      <c r="A3" s="2">
        <v>1</v>
      </c>
      <c r="B3" s="5">
        <v>87974</v>
      </c>
      <c r="C3" s="8">
        <v>86313.93</v>
      </c>
      <c r="D3" s="11">
        <f t="shared" ref="D3:D20" si="0">(B3-C3)/C3</f>
        <v>1.9232932621652231E-2</v>
      </c>
      <c r="E3" s="13">
        <f t="shared" ref="E3:E20" si="1">B3-C3</f>
        <v>1660.070000000007</v>
      </c>
      <c r="F3" s="16">
        <f>IF(ISERROR('Racial Demographics'!C3/'Racial Demographics'!B3),"",'Racial Demographics'!C3/'Racial Demographics'!B3)</f>
        <v>0.39475299520312818</v>
      </c>
      <c r="G3" s="20">
        <f>'Racial Demographics'!E3</f>
        <v>0.27600200059108371</v>
      </c>
      <c r="H3" s="22">
        <f>'Racial Demographics'!G3</f>
        <v>0.20495828312910633</v>
      </c>
      <c r="I3" s="24">
        <f>'Racial Demographics'!H3</f>
        <v>0.60524700479687177</v>
      </c>
      <c r="J3" s="27">
        <f>IF(ISERROR('Voting Age'!B3/B3),"",'Voting Age'!B3/B3)</f>
        <v>0.80765908109214091</v>
      </c>
      <c r="K3" s="30">
        <f>IF(ISERROR('Voting Age'!C3/'Voting Age'!B3),"",'Voting Age'!C3/'Voting Age'!B3)</f>
        <v>0.42186818290571826</v>
      </c>
      <c r="L3" s="33">
        <f>IF(ISERROR('Voting Age'!D3/'Voting Age'!B3),"",'Voting Age'!D3/'Voting Age'!B3)</f>
        <v>0.2737252473505693</v>
      </c>
      <c r="M3" s="35">
        <f>IF(ISERROR('Voting Age'!E3/'Voting Age'!B3),"",'Voting Age'!E3/'Voting Age'!B3)</f>
        <v>0.18643829254218683</v>
      </c>
      <c r="N3" s="31">
        <f>IF(ISERROR('Voting Age'!L3/'Voting Age'!B3),"",'Voting Age'!L3/'Voting Age'!B3)</f>
        <v>0.57813181709428174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</row>
    <row r="4" spans="1:104" ht="14.5" x14ac:dyDescent="0.35">
      <c r="A4" s="3">
        <v>2</v>
      </c>
      <c r="B4" s="6">
        <v>87354</v>
      </c>
      <c r="C4" s="9">
        <v>86313.93</v>
      </c>
      <c r="D4" s="12">
        <f t="shared" si="0"/>
        <v>1.2049851049535192E-2</v>
      </c>
      <c r="E4" s="14">
        <f t="shared" si="1"/>
        <v>1040.070000000007</v>
      </c>
      <c r="F4" s="17">
        <f>IF(ISERROR('Racial Demographics'!C4/'Racial Demographics'!B4),"",'Racial Demographics'!C4/'Racial Demographics'!B4)</f>
        <v>0.62945028275751536</v>
      </c>
      <c r="G4" s="17">
        <f>'Racial Demographics'!E4</f>
        <v>0.11839183094076974</v>
      </c>
      <c r="H4" s="17">
        <f>'Racial Demographics'!G4</f>
        <v>0.17092520090665567</v>
      </c>
      <c r="I4" s="17">
        <f>'Racial Demographics'!H4</f>
        <v>0.37054971724248459</v>
      </c>
      <c r="J4" s="17">
        <f>IF(ISERROR('Voting Age'!B4/B4),"",'Voting Age'!B4/B4)</f>
        <v>0.82582366004991181</v>
      </c>
      <c r="K4" s="17">
        <f>IF(ISERROR('Voting Age'!C4/'Voting Age'!B4),"",'Voting Age'!C4/'Voting Age'!B4)</f>
        <v>0.65502710045883639</v>
      </c>
      <c r="L4" s="17">
        <f>IF(ISERROR('Voting Age'!D4/'Voting Age'!B4),"",'Voting Age'!D4/'Voting Age'!B4)</f>
        <v>0.11813304869765315</v>
      </c>
      <c r="M4" s="17">
        <f>IF(ISERROR('Voting Age'!E4/'Voting Age'!B4),"",'Voting Age'!E4/'Voting Age'!B4)</f>
        <v>0.1484772453180665</v>
      </c>
      <c r="N4" s="17">
        <f>IF(ISERROR('Voting Age'!L4/'Voting Age'!B4),"",'Voting Age'!L4/'Voting Age'!B4)</f>
        <v>0.34497289954116361</v>
      </c>
      <c r="O4" s="37"/>
      <c r="P4" s="37"/>
    </row>
    <row r="5" spans="1:104" ht="14.5" x14ac:dyDescent="0.35">
      <c r="A5" s="3">
        <v>3</v>
      </c>
      <c r="B5" s="5">
        <v>87599</v>
      </c>
      <c r="C5" s="8">
        <v>86313.93</v>
      </c>
      <c r="D5" s="11">
        <f t="shared" si="0"/>
        <v>1.4888326832065311E-2</v>
      </c>
      <c r="E5" s="13">
        <f t="shared" si="1"/>
        <v>1285.070000000007</v>
      </c>
      <c r="F5" s="18">
        <f>IF(ISERROR('Racial Demographics'!C5/'Racial Demographics'!B5),"",'Racial Demographics'!C5/'Racial Demographics'!B5)</f>
        <v>0.4378931266338657</v>
      </c>
      <c r="G5" s="18">
        <f>'Racial Demographics'!E5</f>
        <v>0.14141713946506237</v>
      </c>
      <c r="H5" s="18">
        <f>'Racial Demographics'!G5</f>
        <v>0.28511741001609608</v>
      </c>
      <c r="I5" s="18">
        <f>'Racial Demographics'!H5</f>
        <v>0.5621068733661343</v>
      </c>
      <c r="J5" s="28">
        <f>IF(ISERROR('Voting Age'!B5/B5),"",'Voting Age'!B5/B5)</f>
        <v>0.79204100503430408</v>
      </c>
      <c r="K5" s="31">
        <f>IF(ISERROR('Voting Age'!C5/'Voting Age'!B5),"",'Voting Age'!C5/'Voting Age'!B5)</f>
        <v>0.46513504943645329</v>
      </c>
      <c r="L5" s="31">
        <f>IF(ISERROR('Voting Age'!D5/'Voting Age'!B5),"",'Voting Age'!D5/'Voting Age'!B5)</f>
        <v>0.14152085555331353</v>
      </c>
      <c r="M5" s="31">
        <f>IF(ISERROR('Voting Age'!E5/'Voting Age'!B5),"",'Voting Age'!E5/'Voting Age'!B5)</f>
        <v>0.2573434031881468</v>
      </c>
      <c r="N5" s="31">
        <f>IF(ISERROR('Voting Age'!L5/'Voting Age'!B5),"",'Voting Age'!L5/'Voting Age'!B5)</f>
        <v>0.53486495056354677</v>
      </c>
      <c r="O5" s="37"/>
      <c r="P5" s="37"/>
    </row>
    <row r="6" spans="1:104" ht="14.5" x14ac:dyDescent="0.35">
      <c r="A6" s="3">
        <v>4</v>
      </c>
      <c r="B6" s="6">
        <v>85101</v>
      </c>
      <c r="C6" s="9">
        <v>86313.93</v>
      </c>
      <c r="D6" s="12">
        <f t="shared" si="0"/>
        <v>-1.4052540534303016E-2</v>
      </c>
      <c r="E6" s="14">
        <f t="shared" si="1"/>
        <v>-1212.929999999993</v>
      </c>
      <c r="F6" s="17">
        <f>IF(ISERROR('Racial Demographics'!C6/'Racial Demographics'!B6),"",'Racial Demographics'!C6/'Racial Demographics'!B6)</f>
        <v>0.63410535716384064</v>
      </c>
      <c r="G6" s="17">
        <f>'Racial Demographics'!E6</f>
        <v>7.1526774068459836E-2</v>
      </c>
      <c r="H6" s="17">
        <f>'Racial Demographics'!G6</f>
        <v>0.14278328104252594</v>
      </c>
      <c r="I6" s="17">
        <f>'Racial Demographics'!H6</f>
        <v>0.36589464283615941</v>
      </c>
      <c r="J6" s="17">
        <f>IF(ISERROR('Voting Age'!B6/B6),"",'Voting Age'!B6/B6)</f>
        <v>0.85041303862469297</v>
      </c>
      <c r="K6" s="17">
        <f>IF(ISERROR('Voting Age'!C6/'Voting Age'!B6),"",'Voting Age'!C6/'Voting Age'!B6)</f>
        <v>0.65856489477829516</v>
      </c>
      <c r="L6" s="17">
        <f>IF(ISERROR('Voting Age'!D6/'Voting Age'!B6),"",'Voting Age'!D6/'Voting Age'!B6)</f>
        <v>6.9820784568404473E-2</v>
      </c>
      <c r="M6" s="17">
        <f>IF(ISERROR('Voting Age'!E6/'Voting Age'!B6),"",'Voting Age'!E6/'Voting Age'!B6)</f>
        <v>0.12799325696756989</v>
      </c>
      <c r="N6" s="17">
        <f>IF(ISERROR('Voting Age'!L6/'Voting Age'!B6),"",'Voting Age'!L6/'Voting Age'!B6)</f>
        <v>0.34143510522170484</v>
      </c>
      <c r="O6" s="37"/>
      <c r="P6" s="37"/>
    </row>
    <row r="7" spans="1:104" ht="14.5" x14ac:dyDescent="0.35">
      <c r="A7" s="3">
        <v>5</v>
      </c>
      <c r="B7" s="5">
        <v>86821</v>
      </c>
      <c r="C7" s="8">
        <v>86313.93</v>
      </c>
      <c r="D7" s="11">
        <f t="shared" si="0"/>
        <v>5.8747180206023177E-3</v>
      </c>
      <c r="E7" s="13">
        <f t="shared" si="1"/>
        <v>507.07000000000698</v>
      </c>
      <c r="F7" s="18">
        <f>IF(ISERROR('Racial Demographics'!C7/'Racial Demographics'!B7),"",'Racial Demographics'!C7/'Racial Demographics'!B7)</f>
        <v>0.68643530942974629</v>
      </c>
      <c r="G7" s="18">
        <f>'Racial Demographics'!E7</f>
        <v>5.8614851245666372E-2</v>
      </c>
      <c r="H7" s="18">
        <f>'Racial Demographics'!G7</f>
        <v>9.8144458138008081E-2</v>
      </c>
      <c r="I7" s="18">
        <f>'Racial Demographics'!H7</f>
        <v>0.31356469057025377</v>
      </c>
      <c r="J7" s="28">
        <f>IF(ISERROR('Voting Age'!B7/B7),"",'Voting Age'!B7/B7)</f>
        <v>0.81532117805600024</v>
      </c>
      <c r="K7" s="31">
        <f>IF(ISERROR('Voting Age'!C7/'Voting Age'!B7),"",'Voting Age'!C7/'Voting Age'!B7)</f>
        <v>0.69319225281478236</v>
      </c>
      <c r="L7" s="31">
        <f>IF(ISERROR('Voting Age'!D7/'Voting Age'!B7),"",'Voting Age'!D7/'Voting Age'!B7)</f>
        <v>6.2808142738073378E-2</v>
      </c>
      <c r="M7" s="31">
        <f>IF(ISERROR('Voting Age'!E7/'Voting Age'!B7),"",'Voting Age'!E7/'Voting Age'!B7)</f>
        <v>9.2333338042295904E-2</v>
      </c>
      <c r="N7" s="31">
        <f>IF(ISERROR('Voting Age'!L7/'Voting Age'!B7),"",'Voting Age'!L7/'Voting Age'!B7)</f>
        <v>0.30680774718521764</v>
      </c>
      <c r="O7" s="37"/>
      <c r="P7" s="37"/>
    </row>
    <row r="8" spans="1:104" ht="14.5" x14ac:dyDescent="0.35">
      <c r="A8" s="3">
        <v>6</v>
      </c>
      <c r="B8" s="6">
        <v>87770</v>
      </c>
      <c r="C8" s="9">
        <v>86313.93</v>
      </c>
      <c r="D8" s="12">
        <f t="shared" si="0"/>
        <v>1.6869467072116947E-2</v>
      </c>
      <c r="E8" s="14">
        <f t="shared" si="1"/>
        <v>1456.070000000007</v>
      </c>
      <c r="F8" s="17">
        <f>IF(ISERROR('Racial Demographics'!C8/'Racial Demographics'!B8),"",'Racial Demographics'!C8/'Racial Demographics'!B8)</f>
        <v>0.52587444457103794</v>
      </c>
      <c r="G8" s="17">
        <f>'Racial Demographics'!E8</f>
        <v>4.6200296228779768E-2</v>
      </c>
      <c r="H8" s="17">
        <f>'Racial Demographics'!G8</f>
        <v>0.17487752079298166</v>
      </c>
      <c r="I8" s="17">
        <f>'Racial Demographics'!H8</f>
        <v>0.47412555542896206</v>
      </c>
      <c r="J8" s="17">
        <f>IF(ISERROR('Voting Age'!B8/B8),"",'Voting Age'!B8/B8)</f>
        <v>0.76707303178762676</v>
      </c>
      <c r="K8" s="17">
        <f>IF(ISERROR('Voting Age'!C8/'Voting Age'!B8),"",'Voting Age'!C8/'Voting Age'!B8)</f>
        <v>0.54715860143183914</v>
      </c>
      <c r="L8" s="17">
        <f>IF(ISERROR('Voting Age'!D8/'Voting Age'!B8),"",'Voting Age'!D8/'Voting Age'!B8)</f>
        <v>4.6980364198080979E-2</v>
      </c>
      <c r="M8" s="17">
        <f>IF(ISERROR('Voting Age'!E8/'Voting Age'!B8),"",'Voting Age'!E8/'Voting Age'!B8)</f>
        <v>0.16172058342987849</v>
      </c>
      <c r="N8" s="17">
        <f>IF(ISERROR('Voting Age'!L8/'Voting Age'!B8),"",'Voting Age'!L8/'Voting Age'!B8)</f>
        <v>0.45284139856816091</v>
      </c>
      <c r="O8" s="37"/>
      <c r="P8" s="37"/>
    </row>
    <row r="9" spans="1:104" ht="14.5" x14ac:dyDescent="0.35">
      <c r="A9" s="3">
        <v>7</v>
      </c>
      <c r="B9" s="5">
        <v>85288</v>
      </c>
      <c r="C9" s="8">
        <v>86313.93</v>
      </c>
      <c r="D9" s="11">
        <f t="shared" si="0"/>
        <v>-1.1886030447229006E-2</v>
      </c>
      <c r="E9" s="13">
        <f t="shared" si="1"/>
        <v>-1025.929999999993</v>
      </c>
      <c r="F9" s="18">
        <f>IF(ISERROR('Racial Demographics'!C9/'Racial Demographics'!B9),"",'Racial Demographics'!C9/'Racial Demographics'!B9)</f>
        <v>0.39344339180189475</v>
      </c>
      <c r="G9" s="18">
        <f>'Racial Demographics'!E9</f>
        <v>0.12088453240784167</v>
      </c>
      <c r="H9" s="18">
        <f>'Racial Demographics'!G9</f>
        <v>0.28202091736234874</v>
      </c>
      <c r="I9" s="18">
        <f>'Racial Demographics'!H9</f>
        <v>0.6065566081981052</v>
      </c>
      <c r="J9" s="28">
        <f>IF(ISERROR('Voting Age'!B9/B9),"",'Voting Age'!B9/B9)</f>
        <v>0.77568942875902824</v>
      </c>
      <c r="K9" s="31">
        <f>IF(ISERROR('Voting Age'!C9/'Voting Age'!B9),"",'Voting Age'!C9/'Voting Age'!B9)</f>
        <v>0.41675106186798072</v>
      </c>
      <c r="L9" s="31">
        <f>IF(ISERROR('Voting Age'!D9/'Voting Age'!B9),"",'Voting Age'!D9/'Voting Age'!B9)</f>
        <v>0.11655607116404916</v>
      </c>
      <c r="M9" s="31">
        <f>IF(ISERROR('Voting Age'!E9/'Voting Age'!B9),"",'Voting Age'!E9/'Voting Age'!B9)</f>
        <v>0.25826443157942469</v>
      </c>
      <c r="N9" s="31">
        <f>IF(ISERROR('Voting Age'!L9/'Voting Age'!B9),"",'Voting Age'!L9/'Voting Age'!B9)</f>
        <v>0.58324893813201928</v>
      </c>
      <c r="O9" s="37"/>
      <c r="P9" s="37"/>
    </row>
    <row r="10" spans="1:104" ht="14.5" x14ac:dyDescent="0.35">
      <c r="A10" s="3">
        <v>8</v>
      </c>
      <c r="B10" s="6">
        <v>85720</v>
      </c>
      <c r="C10" s="9">
        <v>86313.93</v>
      </c>
      <c r="D10" s="12">
        <f t="shared" si="0"/>
        <v>-6.8810445776248752E-3</v>
      </c>
      <c r="E10" s="14">
        <f t="shared" si="1"/>
        <v>-593.92999999999302</v>
      </c>
      <c r="F10" s="17">
        <f>IF(ISERROR('Racial Demographics'!C10/'Racial Demographics'!B10),"",'Racial Demographics'!C10/'Racial Demographics'!B10)</f>
        <v>0.437610825944937</v>
      </c>
      <c r="G10" s="17">
        <f>'Racial Demographics'!E10</f>
        <v>6.1455902939804012E-2</v>
      </c>
      <c r="H10" s="17">
        <f>'Racial Demographics'!G10</f>
        <v>0.25495800279981334</v>
      </c>
      <c r="I10" s="17">
        <f>'Racial Demographics'!H10</f>
        <v>0.56238917405506295</v>
      </c>
      <c r="J10" s="17">
        <f>IF(ISERROR('Voting Age'!B10/B10),"",'Voting Age'!B10/B10)</f>
        <v>0.75995100326644893</v>
      </c>
      <c r="K10" s="17">
        <f>IF(ISERROR('Voting Age'!C10/'Voting Age'!B10),"",'Voting Age'!C10/'Voting Age'!B10)</f>
        <v>0.45954285187971078</v>
      </c>
      <c r="L10" s="17">
        <f>IF(ISERROR('Voting Age'!D10/'Voting Age'!B10),"",'Voting Age'!D10/'Voting Age'!B10)</f>
        <v>5.8670923967271998E-2</v>
      </c>
      <c r="M10" s="17">
        <f>IF(ISERROR('Voting Age'!E10/'Voting Age'!B10),"",'Voting Age'!E10/'Voting Age'!B10)</f>
        <v>0.23359378597853953</v>
      </c>
      <c r="N10" s="17">
        <f>IF(ISERROR('Voting Age'!L10/'Voting Age'!B10),"",'Voting Age'!L10/'Voting Age'!B10)</f>
        <v>0.54045714812028922</v>
      </c>
      <c r="O10" s="37"/>
      <c r="P10" s="37"/>
    </row>
    <row r="11" spans="1:104" ht="14.5" x14ac:dyDescent="0.35">
      <c r="A11" s="3">
        <v>9</v>
      </c>
      <c r="B11" s="5">
        <v>86111</v>
      </c>
      <c r="C11" s="8">
        <v>86313.93</v>
      </c>
      <c r="D11" s="11">
        <f t="shared" si="0"/>
        <v>-2.3510689410155814E-3</v>
      </c>
      <c r="E11" s="13">
        <f t="shared" si="1"/>
        <v>-202.92999999999302</v>
      </c>
      <c r="F11" s="18">
        <f>IF(ISERROR('Racial Demographics'!C11/'Racial Demographics'!B11),"",'Racial Demographics'!C11/'Racial Demographics'!B11)</f>
        <v>0.47023028416810858</v>
      </c>
      <c r="G11" s="18">
        <f>'Racial Demographics'!E11</f>
        <v>0.18001184517657443</v>
      </c>
      <c r="H11" s="18">
        <f>'Racial Demographics'!G11</f>
        <v>0.1744144185992498</v>
      </c>
      <c r="I11" s="18">
        <f>'Racial Demographics'!H11</f>
        <v>0.52976971583189136</v>
      </c>
      <c r="J11" s="28">
        <f>IF(ISERROR('Voting Age'!B11/B11),"",'Voting Age'!B11/B11)</f>
        <v>0.76910034722625453</v>
      </c>
      <c r="K11" s="31">
        <f>IF(ISERROR('Voting Age'!C11/'Voting Age'!B11),"",'Voting Age'!C11/'Voting Age'!B11)</f>
        <v>0.4902911155402549</v>
      </c>
      <c r="L11" s="31">
        <f>IF(ISERROR('Voting Age'!D11/'Voting Age'!B11),"",'Voting Age'!D11/'Voting Age'!B11)</f>
        <v>0.17832336775985988</v>
      </c>
      <c r="M11" s="31">
        <f>IF(ISERROR('Voting Age'!E11/'Voting Age'!B11),"",'Voting Age'!E11/'Voting Age'!B11)</f>
        <v>0.16206136377363048</v>
      </c>
      <c r="N11" s="31">
        <f>IF(ISERROR('Voting Age'!L11/'Voting Age'!B11),"",'Voting Age'!L11/'Voting Age'!B11)</f>
        <v>0.50970888445974516</v>
      </c>
      <c r="O11" s="37"/>
      <c r="P11" s="37"/>
    </row>
    <row r="12" spans="1:104" ht="14.5" x14ac:dyDescent="0.35">
      <c r="A12" s="3">
        <v>10</v>
      </c>
      <c r="B12" s="6">
        <v>87812</v>
      </c>
      <c r="C12" s="9">
        <v>86313.93</v>
      </c>
      <c r="D12" s="12">
        <f t="shared" si="0"/>
        <v>1.7356062920550683E-2</v>
      </c>
      <c r="E12" s="14">
        <f t="shared" si="1"/>
        <v>1498.070000000007</v>
      </c>
      <c r="F12" s="17">
        <f>IF(ISERROR('Racial Demographics'!C12/'Racial Demographics'!B12),"",'Racial Demographics'!C12/'Racial Demographics'!B12)</f>
        <v>0.4848084544253633</v>
      </c>
      <c r="G12" s="17">
        <f>'Racial Demographics'!E12</f>
        <v>0.17239101717305153</v>
      </c>
      <c r="H12" s="17">
        <f>'Racial Demographics'!G12</f>
        <v>0.26076162711246753</v>
      </c>
      <c r="I12" s="17">
        <f>'Racial Demographics'!H12</f>
        <v>0.51519154557463676</v>
      </c>
      <c r="J12" s="17">
        <f>IF(ISERROR('Voting Age'!B12/B12),"",'Voting Age'!B12/B12)</f>
        <v>0.73108458980549351</v>
      </c>
      <c r="K12" s="17">
        <f>IF(ISERROR('Voting Age'!C12/'Voting Age'!B12),"",'Voting Age'!C12/'Voting Age'!B12)</f>
        <v>0.50887878127044461</v>
      </c>
      <c r="L12" s="17">
        <f>IF(ISERROR('Voting Age'!D12/'Voting Age'!B12),"",'Voting Age'!D12/'Voting Age'!B12)</f>
        <v>0.17629832705068693</v>
      </c>
      <c r="M12" s="17">
        <f>IF(ISERROR('Voting Age'!E12/'Voting Age'!B12),"",'Voting Age'!E12/'Voting Age'!B12)</f>
        <v>0.23536558771301286</v>
      </c>
      <c r="N12" s="17">
        <f>IF(ISERROR('Voting Age'!L12/'Voting Age'!B12),"",'Voting Age'!L12/'Voting Age'!B12)</f>
        <v>0.49112121872955544</v>
      </c>
      <c r="O12" s="37"/>
      <c r="P12" s="37"/>
    </row>
    <row r="13" spans="1:104" ht="14.5" x14ac:dyDescent="0.35">
      <c r="A13" s="3">
        <v>11</v>
      </c>
      <c r="B13" s="5">
        <v>85651</v>
      </c>
      <c r="C13" s="8">
        <v>86313.93</v>
      </c>
      <c r="D13" s="11">
        <f t="shared" si="0"/>
        <v>-7.6804520429088682E-3</v>
      </c>
      <c r="E13" s="13">
        <f t="shared" si="1"/>
        <v>-662.92999999999302</v>
      </c>
      <c r="F13" s="18">
        <f>IF(ISERROR('Racial Demographics'!C13/'Racial Demographics'!B13),"",'Racial Demographics'!C13/'Racial Demographics'!B13)</f>
        <v>0.47117955423754537</v>
      </c>
      <c r="G13" s="18">
        <f>'Racial Demographics'!E13</f>
        <v>0.16067529859546298</v>
      </c>
      <c r="H13" s="18">
        <f>'Racial Demographics'!G13</f>
        <v>0.13827042299564513</v>
      </c>
      <c r="I13" s="18">
        <f>'Racial Demographics'!H13</f>
        <v>0.52882044576245457</v>
      </c>
      <c r="J13" s="28">
        <f>IF(ISERROR('Voting Age'!B13/B13),"",'Voting Age'!B13/B13)</f>
        <v>0.75652356656664832</v>
      </c>
      <c r="K13" s="31">
        <f>IF(ISERROR('Voting Age'!C13/'Voting Age'!B13),"",'Voting Age'!C13/'Voting Age'!B13)</f>
        <v>0.49280059262002873</v>
      </c>
      <c r="L13" s="31">
        <f>IF(ISERROR('Voting Age'!D13/'Voting Age'!B13),"",'Voting Age'!D13/'Voting Age'!B13)</f>
        <v>0.1540349090235659</v>
      </c>
      <c r="M13" s="31">
        <f>IF(ISERROR('Voting Age'!E13/'Voting Age'!B13),"",'Voting Age'!E13/'Voting Age'!B13)</f>
        <v>0.12767566399678998</v>
      </c>
      <c r="N13" s="31">
        <f>IF(ISERROR('Voting Age'!L13/'Voting Age'!B13),"",'Voting Age'!L13/'Voting Age'!B13)</f>
        <v>0.50719940737997127</v>
      </c>
      <c r="O13" s="37"/>
      <c r="P13" s="37"/>
    </row>
    <row r="14" spans="1:104" ht="14.5" x14ac:dyDescent="0.35">
      <c r="A14" s="3">
        <v>12</v>
      </c>
      <c r="B14" s="6">
        <v>85069</v>
      </c>
      <c r="C14" s="9">
        <v>86313.93</v>
      </c>
      <c r="D14" s="12">
        <f t="shared" si="0"/>
        <v>-1.4423280228347766E-2</v>
      </c>
      <c r="E14" s="14">
        <f t="shared" si="1"/>
        <v>-1244.929999999993</v>
      </c>
      <c r="F14" s="17">
        <f>IF(ISERROR('Racial Demographics'!C14/'Racial Demographics'!B14),"",'Racial Demographics'!C14/'Racial Demographics'!B14)</f>
        <v>0.56147362729078742</v>
      </c>
      <c r="G14" s="17">
        <f>'Racial Demographics'!E14</f>
        <v>6.8074151571077601E-2</v>
      </c>
      <c r="H14" s="17">
        <f>'Racial Demographics'!G14</f>
        <v>0.13779402602593188</v>
      </c>
      <c r="I14" s="17">
        <f>'Racial Demographics'!H14</f>
        <v>0.43852637270921252</v>
      </c>
      <c r="J14" s="17">
        <f>IF(ISERROR('Voting Age'!B14/B14),"",'Voting Age'!B14/B14)</f>
        <v>0.75712656784492594</v>
      </c>
      <c r="K14" s="17">
        <f>IF(ISERROR('Voting Age'!C14/'Voting Age'!B14),"",'Voting Age'!C14/'Voting Age'!B14)</f>
        <v>0.57565830331635826</v>
      </c>
      <c r="L14" s="17">
        <f>IF(ISERROR('Voting Age'!D14/'Voting Age'!B14),"",'Voting Age'!D14/'Voting Age'!B14)</f>
        <v>6.6001117873556087E-2</v>
      </c>
      <c r="M14" s="17">
        <f>IF(ISERROR('Voting Age'!E14/'Voting Age'!B14),"",'Voting Age'!E14/'Voting Age'!B14)</f>
        <v>0.12931623400819775</v>
      </c>
      <c r="N14" s="17">
        <f>IF(ISERROR('Voting Age'!L14/'Voting Age'!B14),"",'Voting Age'!L14/'Voting Age'!B14)</f>
        <v>0.4243416966836418</v>
      </c>
      <c r="O14" s="37"/>
      <c r="P14" s="37"/>
    </row>
    <row r="15" spans="1:104" ht="14.5" x14ac:dyDescent="0.35">
      <c r="A15" s="3">
        <v>13</v>
      </c>
      <c r="B15" s="5">
        <v>85843</v>
      </c>
      <c r="C15" s="8">
        <v>86313.93</v>
      </c>
      <c r="D15" s="11">
        <f t="shared" si="0"/>
        <v>-5.4560138786403662E-3</v>
      </c>
      <c r="E15" s="13">
        <f t="shared" si="1"/>
        <v>-470.92999999999302</v>
      </c>
      <c r="F15" s="18">
        <f>IF(ISERROR('Racial Demographics'!C15/'Racial Demographics'!B15),"",'Racial Demographics'!C15/'Racial Demographics'!B15)</f>
        <v>0.50313945225586243</v>
      </c>
      <c r="G15" s="18">
        <f>'Racial Demographics'!E15</f>
        <v>9.552322262735459E-2</v>
      </c>
      <c r="H15" s="18">
        <f>'Racial Demographics'!G15</f>
        <v>0.13106485094882517</v>
      </c>
      <c r="I15" s="18">
        <f>'Racial Demographics'!H15</f>
        <v>0.49686054774413757</v>
      </c>
      <c r="J15" s="28">
        <f>IF(ISERROR('Voting Age'!B15/B15),"",'Voting Age'!B15/B15)</f>
        <v>0.79397271763568378</v>
      </c>
      <c r="K15" s="31">
        <f>IF(ISERROR('Voting Age'!C15/'Voting Age'!B15),"",'Voting Age'!C15/'Voting Age'!B15)</f>
        <v>0.5238053318074446</v>
      </c>
      <c r="L15" s="31">
        <f>IF(ISERROR('Voting Age'!D15/'Voting Age'!B15),"",'Voting Age'!D15/'Voting Age'!B15)</f>
        <v>9.258036591986149E-2</v>
      </c>
      <c r="M15" s="31">
        <f>IF(ISERROR('Voting Age'!E15/'Voting Age'!B15),"",'Voting Age'!E15/'Voting Age'!B15)</f>
        <v>0.12028111565943336</v>
      </c>
      <c r="N15" s="31">
        <f>IF(ISERROR('Voting Age'!L15/'Voting Age'!B15),"",'Voting Age'!L15/'Voting Age'!B15)</f>
        <v>0.4761946681925554</v>
      </c>
      <c r="O15" s="37"/>
      <c r="P15" s="37"/>
    </row>
    <row r="16" spans="1:104" ht="14.5" x14ac:dyDescent="0.35">
      <c r="A16" s="3">
        <v>14</v>
      </c>
      <c r="B16" s="6">
        <v>86964</v>
      </c>
      <c r="C16" s="9">
        <v>86313.93</v>
      </c>
      <c r="D16" s="12">
        <f t="shared" si="0"/>
        <v>7.5314610283647963E-3</v>
      </c>
      <c r="E16" s="14">
        <f t="shared" si="1"/>
        <v>650.07000000000698</v>
      </c>
      <c r="F16" s="17">
        <f>IF(ISERROR('Racial Demographics'!C16/'Racial Demographics'!B16),"",'Racial Demographics'!C16/'Racial Demographics'!B16)</f>
        <v>0.56941952992042688</v>
      </c>
      <c r="G16" s="17">
        <f>'Racial Demographics'!E16</f>
        <v>4.5559081918954969E-2</v>
      </c>
      <c r="H16" s="17">
        <f>'Racial Demographics'!G16</f>
        <v>0.10553792373855848</v>
      </c>
      <c r="I16" s="17">
        <f>'Racial Demographics'!H16</f>
        <v>0.43058047007957317</v>
      </c>
      <c r="J16" s="17">
        <f>IF(ISERROR('Voting Age'!B16/B16),"",'Voting Age'!B16/B16)</f>
        <v>0.7571868819281542</v>
      </c>
      <c r="K16" s="17">
        <f>IF(ISERROR('Voting Age'!C16/'Voting Age'!B16),"",'Voting Age'!C16/'Voting Age'!B16)</f>
        <v>0.59038998906572715</v>
      </c>
      <c r="L16" s="17">
        <f>IF(ISERROR('Voting Age'!D16/'Voting Age'!B16),"",'Voting Age'!D16/'Voting Age'!B16)</f>
        <v>4.5848013607095131E-2</v>
      </c>
      <c r="M16" s="17">
        <f>IF(ISERROR('Voting Age'!E16/'Voting Age'!B16),"",'Voting Age'!E16/'Voting Age'!B16)</f>
        <v>9.6282347223909603E-2</v>
      </c>
      <c r="N16" s="17">
        <f>IF(ISERROR('Voting Age'!L16/'Voting Age'!B16),"",'Voting Age'!L16/'Voting Age'!B16)</f>
        <v>0.40961001093427285</v>
      </c>
      <c r="O16" s="37"/>
      <c r="P16" s="37"/>
    </row>
    <row r="17" spans="1:16" ht="14.5" x14ac:dyDescent="0.35">
      <c r="A17" s="3">
        <v>15</v>
      </c>
      <c r="B17" s="5">
        <v>86181</v>
      </c>
      <c r="C17" s="8">
        <v>86313.93</v>
      </c>
      <c r="D17" s="11">
        <f t="shared" si="0"/>
        <v>-1.5400758602926901E-3</v>
      </c>
      <c r="E17" s="13">
        <f t="shared" si="1"/>
        <v>-132.92999999999302</v>
      </c>
      <c r="F17" s="18">
        <f>IF(ISERROR('Racial Demographics'!C17/'Racial Demographics'!B17),"",'Racial Demographics'!C17/'Racial Demographics'!B17)</f>
        <v>0.62483610076466967</v>
      </c>
      <c r="G17" s="18">
        <f>'Racial Demographics'!E17</f>
        <v>3.377774683514928E-2</v>
      </c>
      <c r="H17" s="18">
        <f>'Racial Demographics'!G17</f>
        <v>6.8158874926027777E-2</v>
      </c>
      <c r="I17" s="18">
        <f>'Racial Demographics'!H17</f>
        <v>0.37516389923533028</v>
      </c>
      <c r="J17" s="28">
        <f>IF(ISERROR('Voting Age'!B17/B17),"",'Voting Age'!B17/B17)</f>
        <v>0.77799050834870798</v>
      </c>
      <c r="K17" s="31">
        <f>IF(ISERROR('Voting Age'!C17/'Voting Age'!B17),"",'Voting Age'!C17/'Voting Age'!B17)</f>
        <v>0.64403114186851207</v>
      </c>
      <c r="L17" s="31">
        <f>IF(ISERROR('Voting Age'!D17/'Voting Age'!B17),"",'Voting Age'!D17/'Voting Age'!B17)</f>
        <v>3.5646104283498389E-2</v>
      </c>
      <c r="M17" s="31">
        <f>IF(ISERROR('Voting Age'!E17/'Voting Age'!B17),"",'Voting Age'!E17/'Voting Age'!B17)</f>
        <v>6.2761007039732725E-2</v>
      </c>
      <c r="N17" s="31">
        <f>IF(ISERROR('Voting Age'!L17/'Voting Age'!B17),"",'Voting Age'!L17/'Voting Age'!B17)</f>
        <v>0.35596885813148788</v>
      </c>
      <c r="O17" s="37"/>
      <c r="P17" s="37"/>
    </row>
    <row r="18" spans="1:16" ht="14.5" x14ac:dyDescent="0.35">
      <c r="A18" s="3">
        <v>16</v>
      </c>
      <c r="B18" s="6">
        <v>87344</v>
      </c>
      <c r="C18" s="9">
        <v>86313.93</v>
      </c>
      <c r="D18" s="12">
        <f t="shared" si="0"/>
        <v>1.1933994895146207E-2</v>
      </c>
      <c r="E18" s="14">
        <f t="shared" si="1"/>
        <v>1030.070000000007</v>
      </c>
      <c r="F18" s="17">
        <f>IF(ISERROR('Racial Demographics'!C18/'Racial Demographics'!B18),"",'Racial Demographics'!C18/'Racial Demographics'!B18)</f>
        <v>0.63919673932954757</v>
      </c>
      <c r="G18" s="17">
        <f>'Racial Demographics'!E18</f>
        <v>7.4567228430115401E-2</v>
      </c>
      <c r="H18" s="17">
        <f>'Racial Demographics'!G18</f>
        <v>0.11617283385235391</v>
      </c>
      <c r="I18" s="17">
        <f>'Racial Demographics'!H18</f>
        <v>0.36080326067045249</v>
      </c>
      <c r="J18" s="17">
        <f>IF(ISERROR('Voting Age'!B18/B18),"",'Voting Age'!B18/B18)</f>
        <v>0.79602491298772671</v>
      </c>
      <c r="K18" s="17">
        <f>IF(ISERROR('Voting Age'!C18/'Voting Age'!B18),"",'Voting Age'!C18/'Voting Age'!B18)</f>
        <v>0.66649407432976637</v>
      </c>
      <c r="L18" s="17">
        <f>IF(ISERROR('Voting Age'!D18/'Voting Age'!B18),"",'Voting Age'!D18/'Voting Age'!B18)</f>
        <v>7.0820388908065815E-2</v>
      </c>
      <c r="M18" s="17">
        <f>IF(ISERROR('Voting Age'!E18/'Voting Age'!B18),"",'Voting Age'!E18/'Voting Age'!B18)</f>
        <v>0.10378552525601197</v>
      </c>
      <c r="N18" s="17">
        <f>IF(ISERROR('Voting Age'!L18/'Voting Age'!B18),"",'Voting Age'!L18/'Voting Age'!B18)</f>
        <v>0.33350592567023357</v>
      </c>
      <c r="O18" s="37"/>
      <c r="P18" s="37"/>
    </row>
    <row r="19" spans="1:16" ht="14.5" x14ac:dyDescent="0.35">
      <c r="A19" s="3">
        <v>17</v>
      </c>
      <c r="B19" s="5">
        <v>86527</v>
      </c>
      <c r="C19" s="8">
        <v>86313.93</v>
      </c>
      <c r="D19" s="11">
        <f t="shared" si="0"/>
        <v>2.4685470815661737E-3</v>
      </c>
      <c r="E19" s="13">
        <f t="shared" si="1"/>
        <v>213.07000000000698</v>
      </c>
      <c r="F19" s="18">
        <f>IF(ISERROR('Racial Demographics'!C19/'Racial Demographics'!B19),"",'Racial Demographics'!C19/'Racial Demographics'!B19)</f>
        <v>0.37130606631456076</v>
      </c>
      <c r="G19" s="18">
        <f>'Racial Demographics'!E19</f>
        <v>9.315011499300796E-2</v>
      </c>
      <c r="H19" s="18">
        <f>'Racial Demographics'!G19</f>
        <v>0.18801067874767413</v>
      </c>
      <c r="I19" s="18">
        <f>'Racial Demographics'!H19</f>
        <v>0.62869393368543924</v>
      </c>
      <c r="J19" s="28">
        <f>IF(ISERROR('Voting Age'!B19/B19),"",'Voting Age'!B19/B19)</f>
        <v>0.75017046702185441</v>
      </c>
      <c r="K19" s="31">
        <f>IF(ISERROR('Voting Age'!C19/'Voting Age'!B19),"",'Voting Age'!C19/'Voting Age'!B19)</f>
        <v>0.39859805885071636</v>
      </c>
      <c r="L19" s="31">
        <f>IF(ISERROR('Voting Age'!D19/'Voting Age'!B19),"",'Voting Age'!D19/'Voting Age'!B19)</f>
        <v>9.416114620243414E-2</v>
      </c>
      <c r="M19" s="31">
        <f>IF(ISERROR('Voting Age'!E19/'Voting Age'!B19),"",'Voting Age'!E19/'Voting Age'!B19)</f>
        <v>0.16926513634262824</v>
      </c>
      <c r="N19" s="31">
        <f>IF(ISERROR('Voting Age'!L19/'Voting Age'!B19),"",'Voting Age'!L19/'Voting Age'!B19)</f>
        <v>0.60140194114928358</v>
      </c>
      <c r="O19" s="37"/>
      <c r="P19" s="37"/>
    </row>
    <row r="20" spans="1:16" ht="14.5" x14ac:dyDescent="0.35">
      <c r="A20" s="3">
        <v>18</v>
      </c>
      <c r="B20" s="6">
        <v>84633</v>
      </c>
      <c r="C20" s="9">
        <v>86313.93</v>
      </c>
      <c r="D20" s="12">
        <f t="shared" si="0"/>
        <v>-1.947460855970749E-2</v>
      </c>
      <c r="E20" s="14">
        <f t="shared" si="1"/>
        <v>-1680.929999999993</v>
      </c>
      <c r="F20" s="17">
        <f>IF(ISERROR('Racial Demographics'!C20/'Racial Demographics'!B20),"",'Racial Demographics'!C20/'Racial Demographics'!B20)</f>
        <v>0.42144317228504247</v>
      </c>
      <c r="G20" s="17">
        <f>'Racial Demographics'!E20</f>
        <v>7.4226365602070118E-2</v>
      </c>
      <c r="H20" s="17">
        <f>'Racial Demographics'!G20</f>
        <v>0.17598336346342444</v>
      </c>
      <c r="I20" s="17">
        <f>'Racial Demographics'!H20</f>
        <v>0.57855682771495753</v>
      </c>
      <c r="J20" s="17">
        <f>IF(ISERROR('Voting Age'!B20/B20),"",'Voting Age'!B20/B20)</f>
        <v>0.76877813618801172</v>
      </c>
      <c r="K20" s="17">
        <f>IF(ISERROR('Voting Age'!C20/'Voting Age'!B20),"",'Voting Age'!C20/'Voting Age'!B20)</f>
        <v>0.43947497848272471</v>
      </c>
      <c r="L20" s="17">
        <f>IF(ISERROR('Voting Age'!D20/'Voting Age'!B20),"",'Voting Age'!D20/'Voting Age'!B20)</f>
        <v>7.3250952907906064E-2</v>
      </c>
      <c r="M20" s="17">
        <f>IF(ISERROR('Voting Age'!E20/'Voting Age'!B20),"",'Voting Age'!E20/'Voting Age'!B20)</f>
        <v>0.16013463666543712</v>
      </c>
      <c r="N20" s="17">
        <f>IF(ISERROR('Voting Age'!L20/'Voting Age'!B20),"",'Voting Age'!L20/'Voting Age'!B20)</f>
        <v>0.56052502151727535</v>
      </c>
      <c r="O20" s="37"/>
      <c r="P20" s="37"/>
    </row>
    <row r="21" spans="1:16" x14ac:dyDescent="0.25">
      <c r="O21" s="37"/>
      <c r="P21" s="37"/>
    </row>
    <row r="22" spans="1:16" x14ac:dyDescent="0.25">
      <c r="O22" s="37"/>
      <c r="P22" s="37"/>
    </row>
    <row r="23" spans="1:16" x14ac:dyDescent="0.25">
      <c r="O23" s="37"/>
      <c r="P23" s="37"/>
    </row>
    <row r="24" spans="1:16" x14ac:dyDescent="0.25">
      <c r="O24" s="37"/>
      <c r="P24" s="37"/>
    </row>
    <row r="25" spans="1:16" x14ac:dyDescent="0.25">
      <c r="O25" s="37"/>
      <c r="P25" s="37"/>
    </row>
    <row r="26" spans="1:16" x14ac:dyDescent="0.25">
      <c r="O26" s="37"/>
      <c r="P26" s="37"/>
    </row>
    <row r="27" spans="1:16" x14ac:dyDescent="0.25">
      <c r="O27" s="37"/>
      <c r="P27" s="37"/>
    </row>
    <row r="28" spans="1:16" x14ac:dyDescent="0.25">
      <c r="O28" s="37"/>
      <c r="P28" s="37"/>
    </row>
    <row r="29" spans="1:16" x14ac:dyDescent="0.25">
      <c r="O29" s="37"/>
      <c r="P29" s="37"/>
    </row>
    <row r="30" spans="1:16" x14ac:dyDescent="0.25">
      <c r="O30" s="37"/>
      <c r="P30" s="37"/>
    </row>
    <row r="31" spans="1:16" x14ac:dyDescent="0.25">
      <c r="O31" s="37"/>
      <c r="P31" s="37"/>
    </row>
    <row r="32" spans="1:16" x14ac:dyDescent="0.25">
      <c r="O32" s="37"/>
      <c r="P32" s="37"/>
    </row>
    <row r="33" spans="15:16" x14ac:dyDescent="0.25">
      <c r="O33" s="37"/>
      <c r="P33" s="37"/>
    </row>
    <row r="34" spans="15:16" x14ac:dyDescent="0.25">
      <c r="O34" s="37"/>
      <c r="P34" s="37"/>
    </row>
    <row r="35" spans="15:16" x14ac:dyDescent="0.25">
      <c r="O35" s="37"/>
      <c r="P35" s="37"/>
    </row>
    <row r="36" spans="15:16" x14ac:dyDescent="0.25">
      <c r="O36" s="37"/>
      <c r="P36" s="37"/>
    </row>
    <row r="37" spans="15:16" x14ac:dyDescent="0.25">
      <c r="O37" s="37"/>
      <c r="P37" s="37"/>
    </row>
    <row r="38" spans="15:16" x14ac:dyDescent="0.25">
      <c r="O38" s="37"/>
      <c r="P38" s="37"/>
    </row>
    <row r="39" spans="15:16" x14ac:dyDescent="0.25">
      <c r="O39" s="37"/>
      <c r="P39" s="37"/>
    </row>
    <row r="40" spans="15:16" x14ac:dyDescent="0.25">
      <c r="O40" s="37"/>
      <c r="P40" s="37"/>
    </row>
    <row r="41" spans="15:16" x14ac:dyDescent="0.25">
      <c r="O41" s="37"/>
      <c r="P41" s="37"/>
    </row>
    <row r="42" spans="15:16" x14ac:dyDescent="0.25">
      <c r="O42" s="37"/>
      <c r="P42" s="37"/>
    </row>
    <row r="43" spans="15:16" x14ac:dyDescent="0.25">
      <c r="O43" s="37"/>
      <c r="P43" s="37"/>
    </row>
    <row r="44" spans="15:16" x14ac:dyDescent="0.25">
      <c r="O44" s="37"/>
      <c r="P44" s="37"/>
    </row>
    <row r="45" spans="15:16" x14ac:dyDescent="0.25">
      <c r="O45" s="37"/>
      <c r="P45" s="37"/>
    </row>
    <row r="46" spans="15:16" x14ac:dyDescent="0.25">
      <c r="O46" s="37"/>
      <c r="P46" s="37"/>
    </row>
    <row r="47" spans="15:16" x14ac:dyDescent="0.25">
      <c r="O47" s="37"/>
      <c r="P47" s="37"/>
    </row>
    <row r="48" spans="15:16" x14ac:dyDescent="0.25">
      <c r="O48" s="37"/>
      <c r="P48" s="37"/>
    </row>
    <row r="49" spans="15:16" x14ac:dyDescent="0.25">
      <c r="O49" s="37"/>
      <c r="P49" s="37"/>
    </row>
    <row r="50" spans="15:16" x14ac:dyDescent="0.25">
      <c r="O50" s="37"/>
      <c r="P50" s="37"/>
    </row>
    <row r="51" spans="15:16" x14ac:dyDescent="0.25">
      <c r="O51" s="37"/>
      <c r="P51" s="37"/>
    </row>
    <row r="52" spans="15:16" x14ac:dyDescent="0.25">
      <c r="O52" s="37"/>
      <c r="P52" s="37"/>
    </row>
    <row r="53" spans="15:16" x14ac:dyDescent="0.25">
      <c r="O53" s="37"/>
      <c r="P53" s="37"/>
    </row>
    <row r="54" spans="15:16" x14ac:dyDescent="0.25">
      <c r="O54" s="37"/>
      <c r="P54" s="37"/>
    </row>
    <row r="55" spans="15:16" x14ac:dyDescent="0.25">
      <c r="O55" s="37"/>
      <c r="P55" s="37"/>
    </row>
    <row r="56" spans="15:16" x14ac:dyDescent="0.25">
      <c r="O56" s="37"/>
      <c r="P56" s="37"/>
    </row>
    <row r="57" spans="15:16" x14ac:dyDescent="0.25">
      <c r="O57" s="37"/>
      <c r="P57" s="37"/>
    </row>
    <row r="58" spans="15:16" x14ac:dyDescent="0.25">
      <c r="O58" s="37"/>
      <c r="P58" s="37"/>
    </row>
    <row r="59" spans="15:16" x14ac:dyDescent="0.25">
      <c r="O59" s="37"/>
      <c r="P59" s="37"/>
    </row>
    <row r="60" spans="15:16" x14ac:dyDescent="0.25">
      <c r="O60" s="37"/>
      <c r="P60" s="37"/>
    </row>
    <row r="61" spans="15:16" x14ac:dyDescent="0.25">
      <c r="O61" s="37"/>
      <c r="P61" s="37"/>
    </row>
    <row r="62" spans="15:16" x14ac:dyDescent="0.25">
      <c r="O62" s="37"/>
      <c r="P62" s="37"/>
    </row>
    <row r="63" spans="15:16" x14ac:dyDescent="0.25">
      <c r="O63" s="37"/>
      <c r="P63" s="37"/>
    </row>
    <row r="64" spans="15:16" x14ac:dyDescent="0.25">
      <c r="O64" s="37"/>
      <c r="P64" s="37"/>
    </row>
    <row r="65" spans="15:16" x14ac:dyDescent="0.25">
      <c r="O65" s="37"/>
      <c r="P65" s="37"/>
    </row>
    <row r="66" spans="15:16" x14ac:dyDescent="0.25">
      <c r="O66" s="37"/>
      <c r="P66" s="37"/>
    </row>
    <row r="67" spans="15:16" x14ac:dyDescent="0.25">
      <c r="O67" s="37"/>
      <c r="P67" s="37"/>
    </row>
    <row r="68" spans="15:16" x14ac:dyDescent="0.25">
      <c r="O68" s="37"/>
      <c r="P68" s="37"/>
    </row>
    <row r="69" spans="15:16" x14ac:dyDescent="0.25">
      <c r="O69" s="37"/>
      <c r="P69" s="37"/>
    </row>
    <row r="70" spans="15:16" x14ac:dyDescent="0.25">
      <c r="O70" s="37"/>
      <c r="P70" s="37"/>
    </row>
    <row r="71" spans="15:16" x14ac:dyDescent="0.25">
      <c r="O71" s="37"/>
      <c r="P71" s="37"/>
    </row>
    <row r="72" spans="15:16" x14ac:dyDescent="0.25">
      <c r="O72" s="37"/>
      <c r="P72" s="37"/>
    </row>
    <row r="73" spans="15:16" x14ac:dyDescent="0.25">
      <c r="O73" s="37"/>
      <c r="P73" s="37"/>
    </row>
    <row r="74" spans="15:16" x14ac:dyDescent="0.25">
      <c r="O74" s="37"/>
      <c r="P74" s="37"/>
    </row>
    <row r="75" spans="15:16" x14ac:dyDescent="0.25">
      <c r="O75" s="37"/>
      <c r="P75" s="37"/>
    </row>
    <row r="76" spans="15:16" x14ac:dyDescent="0.25">
      <c r="O76" s="37"/>
      <c r="P76" s="37"/>
    </row>
    <row r="77" spans="15:16" x14ac:dyDescent="0.25">
      <c r="O77" s="37"/>
      <c r="P77" s="37"/>
    </row>
    <row r="78" spans="15:16" x14ac:dyDescent="0.25">
      <c r="O78" s="37"/>
      <c r="P78" s="37"/>
    </row>
    <row r="79" spans="15:16" x14ac:dyDescent="0.25">
      <c r="O79" s="37"/>
      <c r="P79" s="37"/>
    </row>
    <row r="80" spans="15:16" x14ac:dyDescent="0.25">
      <c r="O80" s="37"/>
      <c r="P80" s="37"/>
    </row>
    <row r="81" spans="15:16" x14ac:dyDescent="0.25">
      <c r="O81" s="37"/>
      <c r="P81" s="37"/>
    </row>
    <row r="82" spans="15:16" x14ac:dyDescent="0.25">
      <c r="O82" s="37"/>
      <c r="P82" s="37"/>
    </row>
    <row r="83" spans="15:16" x14ac:dyDescent="0.25">
      <c r="O83" s="37"/>
      <c r="P83" s="37"/>
    </row>
    <row r="84" spans="15:16" x14ac:dyDescent="0.25">
      <c r="O84" s="37"/>
      <c r="P84" s="37"/>
    </row>
    <row r="85" spans="15:16" x14ac:dyDescent="0.25">
      <c r="O85" s="37"/>
      <c r="P85" s="37"/>
    </row>
    <row r="86" spans="15:16" x14ac:dyDescent="0.25">
      <c r="O86" s="37"/>
      <c r="P86" s="37"/>
    </row>
    <row r="87" spans="15:16" x14ac:dyDescent="0.25">
      <c r="O87" s="37"/>
      <c r="P87" s="37"/>
    </row>
    <row r="88" spans="15:16" x14ac:dyDescent="0.25">
      <c r="O88" s="37"/>
      <c r="P88" s="37"/>
    </row>
    <row r="89" spans="15:16" x14ac:dyDescent="0.25">
      <c r="O89" s="37"/>
      <c r="P89" s="37"/>
    </row>
    <row r="90" spans="15:16" x14ac:dyDescent="0.25">
      <c r="O90" s="37"/>
      <c r="P90" s="37"/>
    </row>
    <row r="91" spans="15:16" x14ac:dyDescent="0.25">
      <c r="O91" s="37"/>
      <c r="P91" s="37"/>
    </row>
    <row r="92" spans="15:16" x14ac:dyDescent="0.25">
      <c r="O92" s="37"/>
      <c r="P92" s="37"/>
    </row>
    <row r="93" spans="15:16" x14ac:dyDescent="0.25">
      <c r="O93" s="37"/>
      <c r="P93" s="37"/>
    </row>
    <row r="94" spans="15:16" x14ac:dyDescent="0.25">
      <c r="O94" s="37"/>
      <c r="P94" s="37"/>
    </row>
    <row r="95" spans="15:16" x14ac:dyDescent="0.25">
      <c r="O95" s="37"/>
      <c r="P95" s="37"/>
    </row>
    <row r="96" spans="15:16" x14ac:dyDescent="0.25">
      <c r="O96" s="37"/>
      <c r="P96" s="37"/>
    </row>
    <row r="97" spans="15:16" x14ac:dyDescent="0.25">
      <c r="O97" s="37"/>
      <c r="P97" s="37"/>
    </row>
    <row r="98" spans="15:16" x14ac:dyDescent="0.25">
      <c r="O98" s="37"/>
      <c r="P98" s="37"/>
    </row>
    <row r="99" spans="15:16" x14ac:dyDescent="0.25">
      <c r="O99" s="37"/>
      <c r="P99" s="37"/>
    </row>
    <row r="100" spans="15:16" x14ac:dyDescent="0.25">
      <c r="O100" s="37"/>
      <c r="P100" s="37"/>
    </row>
    <row r="101" spans="15:16" x14ac:dyDescent="0.25">
      <c r="O101" s="37"/>
      <c r="P101" s="37"/>
    </row>
    <row r="102" spans="15:16" x14ac:dyDescent="0.25">
      <c r="O102" s="37"/>
      <c r="P102" s="37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3">
    <mergeCell ref="B1:E1"/>
    <mergeCell ref="F1:I1"/>
    <mergeCell ref="K1:N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48576"/>
  <sheetViews>
    <sheetView zoomScale="120" workbookViewId="0">
      <pane xSplit="1" ySplit="2" topLeftCell="B3" activePane="bottomRight" state="frozen"/>
      <selection pane="topRight"/>
      <selection pane="bottomLeft"/>
      <selection pane="bottomRight" activeCell="M34" sqref="M3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5" width="11.26953125" customWidth="1"/>
    <col min="16" max="16" width="12.1796875" customWidth="1"/>
    <col min="17" max="253" width="9.1796875" bestFit="1"/>
  </cols>
  <sheetData>
    <row r="1" spans="1:253" ht="15" customHeight="1" x14ac:dyDescent="0.35">
      <c r="A1" s="40" t="s">
        <v>0</v>
      </c>
      <c r="B1" s="41" t="s">
        <v>14</v>
      </c>
      <c r="C1" s="84" t="s">
        <v>14</v>
      </c>
      <c r="D1" s="84"/>
      <c r="E1" s="44"/>
      <c r="F1" s="48" t="s">
        <v>14</v>
      </c>
      <c r="G1" s="48"/>
      <c r="H1" s="51"/>
      <c r="I1" s="85" t="s">
        <v>14</v>
      </c>
      <c r="J1" s="85"/>
      <c r="K1" s="85"/>
      <c r="L1" s="85"/>
      <c r="M1" s="85"/>
      <c r="N1" s="55"/>
      <c r="O1" s="55"/>
      <c r="P1" s="59" t="s">
        <v>14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</row>
    <row r="2" spans="1:253" ht="17.25" customHeight="1" x14ac:dyDescent="0.35">
      <c r="A2" s="40"/>
      <c r="B2" s="42" t="s">
        <v>15</v>
      </c>
      <c r="C2" s="45" t="s">
        <v>16</v>
      </c>
      <c r="D2" s="45" t="s">
        <v>17</v>
      </c>
      <c r="E2" s="45" t="s">
        <v>18</v>
      </c>
      <c r="F2" s="49" t="s">
        <v>9</v>
      </c>
      <c r="G2" s="49" t="s">
        <v>19</v>
      </c>
      <c r="H2" s="52" t="s">
        <v>20</v>
      </c>
      <c r="I2" s="56" t="s">
        <v>21</v>
      </c>
      <c r="J2" s="56" t="s">
        <v>22</v>
      </c>
      <c r="K2" s="56" t="s">
        <v>23</v>
      </c>
      <c r="L2" s="56" t="s">
        <v>24</v>
      </c>
      <c r="M2" s="56" t="s">
        <v>25</v>
      </c>
      <c r="N2" s="56" t="s">
        <v>26</v>
      </c>
      <c r="O2" s="56" t="s">
        <v>27</v>
      </c>
      <c r="P2" s="60" t="s">
        <v>10</v>
      </c>
    </row>
    <row r="3" spans="1:253" ht="12.25" customHeight="1" x14ac:dyDescent="0.35">
      <c r="A3" s="40">
        <v>1</v>
      </c>
      <c r="B3" s="43">
        <f>'Population Totals'!B3</f>
        <v>87974</v>
      </c>
      <c r="C3" s="43">
        <v>34728</v>
      </c>
      <c r="D3" s="43">
        <v>24281</v>
      </c>
      <c r="E3" s="46">
        <f t="shared" ref="E3:E20" si="0">IF(ISERROR(D3/B3),"",D3/B3)</f>
        <v>0.27600200059108371</v>
      </c>
      <c r="F3" s="43">
        <v>18031</v>
      </c>
      <c r="G3" s="50">
        <f t="shared" ref="G3:G20" si="1">IF(ISERROR(F3/B3),"",F3/B3)</f>
        <v>0.20495828312910633</v>
      </c>
      <c r="H3" s="53">
        <f t="shared" ref="H3:H20" si="2">IF(ISERROR(P3/B3),"",P3/B3)</f>
        <v>0.60524700479687177</v>
      </c>
      <c r="I3" s="57">
        <v>568</v>
      </c>
      <c r="J3" s="57">
        <v>8310</v>
      </c>
      <c r="K3" s="57">
        <v>69816</v>
      </c>
      <c r="L3" s="57">
        <v>77915</v>
      </c>
      <c r="M3" s="57">
        <f t="shared" ref="M3:M20" si="3">B3-C3</f>
        <v>53246</v>
      </c>
      <c r="N3" s="57">
        <v>56</v>
      </c>
      <c r="O3" s="58">
        <v>9932</v>
      </c>
      <c r="P3" s="61">
        <f t="shared" ref="P3:P20" si="4">B3-C3</f>
        <v>53246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</row>
    <row r="4" spans="1:253" ht="14.5" x14ac:dyDescent="0.35">
      <c r="A4" s="40">
        <v>2</v>
      </c>
      <c r="B4" s="9">
        <f>'Population Totals'!B4</f>
        <v>87354</v>
      </c>
      <c r="C4" s="9">
        <v>54985</v>
      </c>
      <c r="D4" s="9">
        <v>10342</v>
      </c>
      <c r="E4" s="47">
        <f t="shared" si="0"/>
        <v>0.11839183094076974</v>
      </c>
      <c r="F4" s="9">
        <v>14931</v>
      </c>
      <c r="G4" s="47">
        <f t="shared" si="1"/>
        <v>0.17092520090665567</v>
      </c>
      <c r="H4" s="54">
        <f t="shared" si="2"/>
        <v>0.37054971724248459</v>
      </c>
      <c r="I4" s="9">
        <v>542</v>
      </c>
      <c r="J4" s="9">
        <v>4646</v>
      </c>
      <c r="K4" s="9">
        <v>72436</v>
      </c>
      <c r="L4" s="9">
        <v>78344</v>
      </c>
      <c r="M4" s="9">
        <f t="shared" si="3"/>
        <v>32369</v>
      </c>
      <c r="N4" s="9">
        <v>54</v>
      </c>
      <c r="O4" s="6">
        <v>9023</v>
      </c>
      <c r="P4" s="9">
        <f t="shared" si="4"/>
        <v>32369</v>
      </c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253" ht="14.5" x14ac:dyDescent="0.35">
      <c r="A5" s="40">
        <v>3</v>
      </c>
      <c r="B5" s="43">
        <f>'Population Totals'!B5</f>
        <v>87599</v>
      </c>
      <c r="C5" s="43">
        <v>38359</v>
      </c>
      <c r="D5" s="43">
        <v>12388</v>
      </c>
      <c r="E5" s="46">
        <f t="shared" si="0"/>
        <v>0.14141713946506237</v>
      </c>
      <c r="F5" s="43">
        <v>24976</v>
      </c>
      <c r="G5" s="50">
        <f t="shared" si="1"/>
        <v>0.28511741001609608</v>
      </c>
      <c r="H5" s="53">
        <f t="shared" si="2"/>
        <v>0.5621068733661343</v>
      </c>
      <c r="I5" s="57">
        <v>1195</v>
      </c>
      <c r="J5" s="57">
        <v>10057</v>
      </c>
      <c r="K5" s="57">
        <v>62515</v>
      </c>
      <c r="L5" s="57">
        <v>76625</v>
      </c>
      <c r="M5" s="57">
        <f t="shared" si="3"/>
        <v>49240</v>
      </c>
      <c r="N5" s="57">
        <v>65</v>
      </c>
      <c r="O5" s="58">
        <v>10866</v>
      </c>
      <c r="P5" s="61">
        <f t="shared" si="4"/>
        <v>49240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253" ht="14.5" x14ac:dyDescent="0.35">
      <c r="A6" s="40">
        <v>4</v>
      </c>
      <c r="B6" s="9">
        <f>'Population Totals'!B6</f>
        <v>85101</v>
      </c>
      <c r="C6" s="9">
        <v>53963</v>
      </c>
      <c r="D6" s="9">
        <v>6087</v>
      </c>
      <c r="E6" s="47">
        <f t="shared" si="0"/>
        <v>7.1526774068459836E-2</v>
      </c>
      <c r="F6" s="9">
        <v>12151</v>
      </c>
      <c r="G6" s="47">
        <f t="shared" si="1"/>
        <v>0.14278328104252594</v>
      </c>
      <c r="H6" s="54">
        <f t="shared" si="2"/>
        <v>0.36589464283615941</v>
      </c>
      <c r="I6" s="9">
        <v>716</v>
      </c>
      <c r="J6" s="9">
        <v>10238</v>
      </c>
      <c r="K6" s="9">
        <v>72975</v>
      </c>
      <c r="L6" s="9">
        <v>76251</v>
      </c>
      <c r="M6" s="9">
        <f t="shared" si="3"/>
        <v>31138</v>
      </c>
      <c r="N6" s="9">
        <v>42</v>
      </c>
      <c r="O6" s="6">
        <v>8875</v>
      </c>
      <c r="P6" s="9">
        <f t="shared" si="4"/>
        <v>31138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253" ht="14.5" x14ac:dyDescent="0.35">
      <c r="A7" s="40">
        <v>5</v>
      </c>
      <c r="B7" s="43">
        <f>'Population Totals'!B7</f>
        <v>86821</v>
      </c>
      <c r="C7" s="43">
        <v>59597</v>
      </c>
      <c r="D7" s="43">
        <v>5089</v>
      </c>
      <c r="E7" s="46">
        <f t="shared" si="0"/>
        <v>5.8614851245666372E-2</v>
      </c>
      <c r="F7" s="43">
        <v>8521</v>
      </c>
      <c r="G7" s="50">
        <f t="shared" si="1"/>
        <v>9.8144458138008081E-2</v>
      </c>
      <c r="H7" s="53">
        <f t="shared" si="2"/>
        <v>0.31356469057025377</v>
      </c>
      <c r="I7" s="57">
        <v>226</v>
      </c>
      <c r="J7" s="57">
        <v>10111</v>
      </c>
      <c r="K7" s="57">
        <v>78281</v>
      </c>
      <c r="L7" s="57">
        <v>77907</v>
      </c>
      <c r="M7" s="57">
        <f t="shared" si="3"/>
        <v>27224</v>
      </c>
      <c r="N7" s="57">
        <v>43</v>
      </c>
      <c r="O7" s="58">
        <v>8895</v>
      </c>
      <c r="P7" s="61">
        <f t="shared" si="4"/>
        <v>27224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253" ht="14.5" x14ac:dyDescent="0.35">
      <c r="A8" s="40">
        <v>6</v>
      </c>
      <c r="B8" s="9">
        <f>'Population Totals'!B8</f>
        <v>87770</v>
      </c>
      <c r="C8" s="9">
        <v>46156</v>
      </c>
      <c r="D8" s="9">
        <v>4055</v>
      </c>
      <c r="E8" s="47">
        <f t="shared" si="0"/>
        <v>4.6200296228779768E-2</v>
      </c>
      <c r="F8" s="9">
        <v>15349</v>
      </c>
      <c r="G8" s="47">
        <f t="shared" si="1"/>
        <v>0.17487752079298166</v>
      </c>
      <c r="H8" s="54">
        <f t="shared" si="2"/>
        <v>0.47412555542896206</v>
      </c>
      <c r="I8" s="9">
        <v>471</v>
      </c>
      <c r="J8" s="9">
        <v>19036</v>
      </c>
      <c r="K8" s="9">
        <v>72371</v>
      </c>
      <c r="L8" s="9">
        <v>77364</v>
      </c>
      <c r="M8" s="9">
        <f t="shared" si="3"/>
        <v>41614</v>
      </c>
      <c r="N8" s="9">
        <v>57</v>
      </c>
      <c r="O8" s="6">
        <v>10356</v>
      </c>
      <c r="P8" s="9">
        <f t="shared" si="4"/>
        <v>41614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253" ht="14.5" x14ac:dyDescent="0.35">
      <c r="A9" s="40">
        <v>7</v>
      </c>
      <c r="B9" s="43">
        <f>'Population Totals'!B9</f>
        <v>85288</v>
      </c>
      <c r="C9" s="43">
        <v>33556</v>
      </c>
      <c r="D9" s="43">
        <v>10310</v>
      </c>
      <c r="E9" s="46">
        <f t="shared" si="0"/>
        <v>0.12088453240784167</v>
      </c>
      <c r="F9" s="43">
        <v>24053</v>
      </c>
      <c r="G9" s="50">
        <f t="shared" si="1"/>
        <v>0.28202091736234874</v>
      </c>
      <c r="H9" s="53">
        <f t="shared" si="2"/>
        <v>0.6065566081981052</v>
      </c>
      <c r="I9" s="57">
        <v>1110</v>
      </c>
      <c r="J9" s="57">
        <v>16001</v>
      </c>
      <c r="K9" s="57">
        <v>61135</v>
      </c>
      <c r="L9" s="57">
        <v>74420</v>
      </c>
      <c r="M9" s="57">
        <f t="shared" si="3"/>
        <v>51732</v>
      </c>
      <c r="N9" s="57">
        <v>48</v>
      </c>
      <c r="O9" s="58">
        <v>10768</v>
      </c>
      <c r="P9" s="61">
        <f t="shared" si="4"/>
        <v>51732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253" ht="14.5" x14ac:dyDescent="0.35">
      <c r="A10" s="40">
        <v>8</v>
      </c>
      <c r="B10" s="9">
        <f>'Population Totals'!B10</f>
        <v>85720</v>
      </c>
      <c r="C10" s="9">
        <v>37512</v>
      </c>
      <c r="D10" s="9">
        <v>5268</v>
      </c>
      <c r="E10" s="47">
        <f t="shared" si="0"/>
        <v>6.1455902939804012E-2</v>
      </c>
      <c r="F10" s="9">
        <v>21855</v>
      </c>
      <c r="G10" s="47">
        <f t="shared" si="1"/>
        <v>0.25495800279981334</v>
      </c>
      <c r="H10" s="54">
        <f t="shared" si="2"/>
        <v>0.56238917405506295</v>
      </c>
      <c r="I10" s="9">
        <v>675</v>
      </c>
      <c r="J10" s="9">
        <v>19249</v>
      </c>
      <c r="K10" s="9">
        <v>63777</v>
      </c>
      <c r="L10" s="9">
        <v>74726</v>
      </c>
      <c r="M10" s="9">
        <f t="shared" si="3"/>
        <v>48208</v>
      </c>
      <c r="N10" s="9">
        <v>53</v>
      </c>
      <c r="O10" s="6">
        <v>10906</v>
      </c>
      <c r="P10" s="9">
        <f t="shared" si="4"/>
        <v>48208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253" ht="14.5" x14ac:dyDescent="0.35">
      <c r="A11" s="40">
        <v>9</v>
      </c>
      <c r="B11" s="43">
        <f>'Population Totals'!B11</f>
        <v>86111</v>
      </c>
      <c r="C11" s="43">
        <v>40492</v>
      </c>
      <c r="D11" s="43">
        <v>15501</v>
      </c>
      <c r="E11" s="46">
        <f t="shared" si="0"/>
        <v>0.18001184517657443</v>
      </c>
      <c r="F11" s="43">
        <v>15019</v>
      </c>
      <c r="G11" s="50">
        <f t="shared" si="1"/>
        <v>0.1744144185992498</v>
      </c>
      <c r="H11" s="53">
        <f t="shared" si="2"/>
        <v>0.52976971583189136</v>
      </c>
      <c r="I11" s="57">
        <v>524</v>
      </c>
      <c r="J11" s="57">
        <v>11982</v>
      </c>
      <c r="K11" s="57">
        <v>71023</v>
      </c>
      <c r="L11" s="57">
        <v>75516</v>
      </c>
      <c r="M11" s="57">
        <f t="shared" si="3"/>
        <v>45619</v>
      </c>
      <c r="N11" s="57">
        <v>147</v>
      </c>
      <c r="O11" s="58">
        <v>10526</v>
      </c>
      <c r="P11" s="61">
        <f t="shared" si="4"/>
        <v>45619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253" ht="14.5" x14ac:dyDescent="0.35">
      <c r="A12" s="40">
        <v>10</v>
      </c>
      <c r="B12" s="9">
        <f>'Population Totals'!B12</f>
        <v>87812</v>
      </c>
      <c r="C12" s="9">
        <v>42572</v>
      </c>
      <c r="D12" s="9">
        <v>15138</v>
      </c>
      <c r="E12" s="47">
        <f t="shared" si="0"/>
        <v>0.17239101717305153</v>
      </c>
      <c r="F12" s="9">
        <v>22898</v>
      </c>
      <c r="G12" s="47">
        <f t="shared" si="1"/>
        <v>0.26076162711246753</v>
      </c>
      <c r="H12" s="54">
        <f t="shared" si="2"/>
        <v>0.51519154557463676</v>
      </c>
      <c r="I12" s="9">
        <v>632</v>
      </c>
      <c r="J12" s="9">
        <v>5858</v>
      </c>
      <c r="K12" s="9">
        <v>64787</v>
      </c>
      <c r="L12" s="9">
        <v>77252</v>
      </c>
      <c r="M12" s="9">
        <f t="shared" si="3"/>
        <v>45240</v>
      </c>
      <c r="N12" s="9">
        <v>111</v>
      </c>
      <c r="O12" s="6">
        <v>10433</v>
      </c>
      <c r="P12" s="9">
        <f t="shared" si="4"/>
        <v>45240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253" ht="14.5" x14ac:dyDescent="0.35">
      <c r="A13" s="40">
        <v>11</v>
      </c>
      <c r="B13" s="43">
        <f>'Population Totals'!B13</f>
        <v>85651</v>
      </c>
      <c r="C13" s="43">
        <v>40357</v>
      </c>
      <c r="D13" s="43">
        <v>13762</v>
      </c>
      <c r="E13" s="46">
        <f t="shared" si="0"/>
        <v>0.16067529859546298</v>
      </c>
      <c r="F13" s="43">
        <v>11843</v>
      </c>
      <c r="G13" s="50">
        <f t="shared" si="1"/>
        <v>0.13827042299564513</v>
      </c>
      <c r="H13" s="53">
        <f t="shared" si="2"/>
        <v>0.52882044576245457</v>
      </c>
      <c r="I13" s="57">
        <v>298</v>
      </c>
      <c r="J13" s="57">
        <v>16023</v>
      </c>
      <c r="K13" s="57">
        <v>73724</v>
      </c>
      <c r="L13" s="57">
        <v>75364</v>
      </c>
      <c r="M13" s="57">
        <f t="shared" si="3"/>
        <v>45294</v>
      </c>
      <c r="N13" s="57">
        <v>103</v>
      </c>
      <c r="O13" s="58">
        <v>10203</v>
      </c>
      <c r="P13" s="61">
        <f t="shared" si="4"/>
        <v>45294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253" ht="14.5" x14ac:dyDescent="0.35">
      <c r="A14" s="40">
        <v>12</v>
      </c>
      <c r="B14" s="9">
        <f>'Population Totals'!B14</f>
        <v>85069</v>
      </c>
      <c r="C14" s="9">
        <v>47764</v>
      </c>
      <c r="D14" s="9">
        <v>5791</v>
      </c>
      <c r="E14" s="47">
        <f t="shared" si="0"/>
        <v>6.8074151571077601E-2</v>
      </c>
      <c r="F14" s="9">
        <v>11722</v>
      </c>
      <c r="G14" s="47">
        <f t="shared" si="1"/>
        <v>0.13779402602593188</v>
      </c>
      <c r="H14" s="54">
        <f t="shared" si="2"/>
        <v>0.43852637270921252</v>
      </c>
      <c r="I14" s="9">
        <v>308</v>
      </c>
      <c r="J14" s="9">
        <v>16500</v>
      </c>
      <c r="K14" s="9">
        <v>73305</v>
      </c>
      <c r="L14" s="9">
        <v>74511</v>
      </c>
      <c r="M14" s="9">
        <f t="shared" si="3"/>
        <v>37305</v>
      </c>
      <c r="N14" s="9">
        <v>56</v>
      </c>
      <c r="O14" s="6">
        <v>10516</v>
      </c>
      <c r="P14" s="9">
        <f t="shared" si="4"/>
        <v>37305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253" ht="14.5" x14ac:dyDescent="0.35">
      <c r="A15" s="40">
        <v>13</v>
      </c>
      <c r="B15" s="43">
        <f>'Population Totals'!B15</f>
        <v>85843</v>
      </c>
      <c r="C15" s="43">
        <v>43191</v>
      </c>
      <c r="D15" s="43">
        <v>8200</v>
      </c>
      <c r="E15" s="46">
        <f t="shared" si="0"/>
        <v>9.552322262735459E-2</v>
      </c>
      <c r="F15" s="43">
        <v>11251</v>
      </c>
      <c r="G15" s="50">
        <f t="shared" si="1"/>
        <v>0.13106485094882517</v>
      </c>
      <c r="H15" s="53">
        <f t="shared" si="2"/>
        <v>0.49686054774413757</v>
      </c>
      <c r="I15" s="57">
        <v>360</v>
      </c>
      <c r="J15" s="57">
        <v>20279</v>
      </c>
      <c r="K15" s="57">
        <v>74888</v>
      </c>
      <c r="L15" s="57">
        <v>77251</v>
      </c>
      <c r="M15" s="57">
        <f t="shared" si="3"/>
        <v>42652</v>
      </c>
      <c r="N15" s="57">
        <v>57</v>
      </c>
      <c r="O15" s="58">
        <v>8888</v>
      </c>
      <c r="P15" s="61">
        <f t="shared" si="4"/>
        <v>42652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253" ht="14.5" x14ac:dyDescent="0.35">
      <c r="A16" s="40">
        <v>14</v>
      </c>
      <c r="B16" s="9">
        <f>'Population Totals'!B16</f>
        <v>86964</v>
      </c>
      <c r="C16" s="9">
        <v>49519</v>
      </c>
      <c r="D16" s="9">
        <v>3962</v>
      </c>
      <c r="E16" s="47">
        <f t="shared" si="0"/>
        <v>4.5559081918954969E-2</v>
      </c>
      <c r="F16" s="9">
        <v>9178</v>
      </c>
      <c r="G16" s="47">
        <f t="shared" si="1"/>
        <v>0.10553792373855848</v>
      </c>
      <c r="H16" s="54">
        <f t="shared" si="2"/>
        <v>0.43058047007957317</v>
      </c>
      <c r="I16" s="9">
        <v>198</v>
      </c>
      <c r="J16" s="9">
        <v>20358</v>
      </c>
      <c r="K16" s="9">
        <v>77744</v>
      </c>
      <c r="L16" s="9">
        <v>77630</v>
      </c>
      <c r="M16" s="9">
        <f t="shared" si="3"/>
        <v>37445</v>
      </c>
      <c r="N16" s="9">
        <v>43</v>
      </c>
      <c r="O16" s="6">
        <v>9292</v>
      </c>
      <c r="P16" s="9">
        <f t="shared" si="4"/>
        <v>37445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14.5" x14ac:dyDescent="0.35">
      <c r="A17" s="40">
        <v>15</v>
      </c>
      <c r="B17" s="43">
        <f>'Population Totals'!B17</f>
        <v>86181</v>
      </c>
      <c r="C17" s="43">
        <v>53849</v>
      </c>
      <c r="D17" s="43">
        <v>2911</v>
      </c>
      <c r="E17" s="46">
        <f t="shared" si="0"/>
        <v>3.377774683514928E-2</v>
      </c>
      <c r="F17" s="43">
        <v>5874</v>
      </c>
      <c r="G17" s="50">
        <f t="shared" si="1"/>
        <v>6.8158874926027777E-2</v>
      </c>
      <c r="H17" s="53">
        <f t="shared" si="2"/>
        <v>0.37516389923533028</v>
      </c>
      <c r="I17" s="57">
        <v>107</v>
      </c>
      <c r="J17" s="57">
        <v>19618</v>
      </c>
      <c r="K17" s="57">
        <v>80285</v>
      </c>
      <c r="L17" s="57">
        <v>78270</v>
      </c>
      <c r="M17" s="57">
        <f t="shared" si="3"/>
        <v>32332</v>
      </c>
      <c r="N17" s="57">
        <v>43</v>
      </c>
      <c r="O17" s="58">
        <v>7889</v>
      </c>
      <c r="P17" s="61">
        <f t="shared" si="4"/>
        <v>32332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4.5" x14ac:dyDescent="0.35">
      <c r="A18" s="40">
        <v>16</v>
      </c>
      <c r="B18" s="9">
        <f>'Population Totals'!B18</f>
        <v>87344</v>
      </c>
      <c r="C18" s="9">
        <v>55830</v>
      </c>
      <c r="D18" s="9">
        <v>6513</v>
      </c>
      <c r="E18" s="47">
        <f t="shared" si="0"/>
        <v>7.4567228430115401E-2</v>
      </c>
      <c r="F18" s="9">
        <v>10147</v>
      </c>
      <c r="G18" s="47">
        <f t="shared" si="1"/>
        <v>0.11617283385235391</v>
      </c>
      <c r="H18" s="54">
        <f t="shared" si="2"/>
        <v>0.36080326067045249</v>
      </c>
      <c r="I18" s="9">
        <v>242</v>
      </c>
      <c r="J18" s="9">
        <v>11288</v>
      </c>
      <c r="K18" s="9">
        <v>77140</v>
      </c>
      <c r="L18" s="9">
        <v>78257</v>
      </c>
      <c r="M18" s="9">
        <f t="shared" si="3"/>
        <v>31514</v>
      </c>
      <c r="N18" s="9">
        <v>37</v>
      </c>
      <c r="O18" s="6">
        <v>9030</v>
      </c>
      <c r="P18" s="9">
        <f t="shared" si="4"/>
        <v>31514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ht="14.5" x14ac:dyDescent="0.35">
      <c r="A19" s="40">
        <v>17</v>
      </c>
      <c r="B19" s="43">
        <f>'Population Totals'!B19</f>
        <v>86527</v>
      </c>
      <c r="C19" s="43">
        <v>32128</v>
      </c>
      <c r="D19" s="43">
        <v>8060</v>
      </c>
      <c r="E19" s="46">
        <f t="shared" si="0"/>
        <v>9.315011499300796E-2</v>
      </c>
      <c r="F19" s="43">
        <v>16268</v>
      </c>
      <c r="G19" s="50">
        <f t="shared" si="1"/>
        <v>0.18801067874767413</v>
      </c>
      <c r="H19" s="53">
        <f t="shared" si="2"/>
        <v>0.62869393368543924</v>
      </c>
      <c r="I19" s="57">
        <v>536</v>
      </c>
      <c r="J19" s="57">
        <v>28314</v>
      </c>
      <c r="K19" s="57">
        <v>70176</v>
      </c>
      <c r="L19" s="57">
        <v>78052</v>
      </c>
      <c r="M19" s="57">
        <f t="shared" si="3"/>
        <v>54399</v>
      </c>
      <c r="N19" s="57">
        <v>26</v>
      </c>
      <c r="O19" s="58">
        <v>8392</v>
      </c>
      <c r="P19" s="61">
        <f t="shared" si="4"/>
        <v>54399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ht="14.5" x14ac:dyDescent="0.35">
      <c r="A20" s="40">
        <v>18</v>
      </c>
      <c r="B20" s="9">
        <f>'Population Totals'!B20</f>
        <v>84633</v>
      </c>
      <c r="C20" s="9">
        <v>35668</v>
      </c>
      <c r="D20" s="9">
        <v>6282</v>
      </c>
      <c r="E20" s="47">
        <f t="shared" si="0"/>
        <v>7.4226365602070118E-2</v>
      </c>
      <c r="F20" s="9">
        <v>14894</v>
      </c>
      <c r="G20" s="47">
        <f t="shared" si="1"/>
        <v>0.17598336346342444</v>
      </c>
      <c r="H20" s="54">
        <f t="shared" si="2"/>
        <v>0.57855682771495753</v>
      </c>
      <c r="I20" s="9">
        <v>469</v>
      </c>
      <c r="J20" s="9">
        <v>25440</v>
      </c>
      <c r="K20" s="9">
        <v>69685</v>
      </c>
      <c r="L20" s="9">
        <v>75368</v>
      </c>
      <c r="M20" s="9">
        <f t="shared" si="3"/>
        <v>48965</v>
      </c>
      <c r="N20" s="9">
        <v>62</v>
      </c>
      <c r="O20" s="6">
        <v>9211</v>
      </c>
      <c r="P20" s="9">
        <f t="shared" si="4"/>
        <v>48965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x14ac:dyDescent="0.25"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x14ac:dyDescent="0.25"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x14ac:dyDescent="0.25"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x14ac:dyDescent="0.25"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x14ac:dyDescent="0.25"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x14ac:dyDescent="0.25"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x14ac:dyDescent="0.25"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1" x14ac:dyDescent="0.25"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x14ac:dyDescent="0.25"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x14ac:dyDescent="0.25"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x14ac:dyDescent="0.25"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x14ac:dyDescent="0.25"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9:31" x14ac:dyDescent="0.25"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9:31" x14ac:dyDescent="0.25"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9:31" x14ac:dyDescent="0.25"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9:31" x14ac:dyDescent="0.25"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9:31" x14ac:dyDescent="0.25"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9:31" x14ac:dyDescent="0.25"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9:31" x14ac:dyDescent="0.25"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9:31" x14ac:dyDescent="0.25"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9:31" x14ac:dyDescent="0.25"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9:31" x14ac:dyDescent="0.25"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9:31" x14ac:dyDescent="0.25"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9:31" x14ac:dyDescent="0.25"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9:31" x14ac:dyDescent="0.25"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9:31" x14ac:dyDescent="0.25"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9:31" x14ac:dyDescent="0.25"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pans="19:31" x14ac:dyDescent="0.25"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pans="19:31" x14ac:dyDescent="0.25"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pans="19:31" x14ac:dyDescent="0.25"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pans="19:31" x14ac:dyDescent="0.25"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9:31" x14ac:dyDescent="0.25"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pans="19:31" x14ac:dyDescent="0.25"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19:31" x14ac:dyDescent="0.25"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pans="19:31" x14ac:dyDescent="0.25"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pans="19:31" x14ac:dyDescent="0.25"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pans="19:31" x14ac:dyDescent="0.25"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pans="19:31" x14ac:dyDescent="0.25"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pans="19:31" x14ac:dyDescent="0.25"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9:31" x14ac:dyDescent="0.25"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pans="19:31" x14ac:dyDescent="0.25"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pans="19:31" x14ac:dyDescent="0.25"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pans="19:31" x14ac:dyDescent="0.25"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pans="19:31" x14ac:dyDescent="0.25"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9:31" x14ac:dyDescent="0.25"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9:31" x14ac:dyDescent="0.25"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pans="19:31" x14ac:dyDescent="0.25"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pans="19:31" x14ac:dyDescent="0.25"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pans="19:31" x14ac:dyDescent="0.25"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pans="19:31" x14ac:dyDescent="0.25"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pans="19:31" x14ac:dyDescent="0.25"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pans="19:31" x14ac:dyDescent="0.25"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pans="19:31" x14ac:dyDescent="0.25"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pans="19:31" x14ac:dyDescent="0.25"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pans="19:31" x14ac:dyDescent="0.25"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pans="19:31" x14ac:dyDescent="0.25"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pans="19:31" x14ac:dyDescent="0.25"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9:31" x14ac:dyDescent="0.25"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9:31" x14ac:dyDescent="0.25"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9:31" x14ac:dyDescent="0.25"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9:31" x14ac:dyDescent="0.25"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9:31" x14ac:dyDescent="0.25"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9:31" x14ac:dyDescent="0.25"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9:31" x14ac:dyDescent="0.25"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pans="19:31" x14ac:dyDescent="0.25"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pans="19:31" x14ac:dyDescent="0.25"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pans="19:31" x14ac:dyDescent="0.25"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pans="19:31" x14ac:dyDescent="0.25"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pans="19:31" x14ac:dyDescent="0.25"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pans="19:31" x14ac:dyDescent="0.25"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pans="19:31" x14ac:dyDescent="0.25"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pans="19:31" x14ac:dyDescent="0.25"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pans="19:31" x14ac:dyDescent="0.25"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pans="19:31" x14ac:dyDescent="0.25"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pans="19:31" x14ac:dyDescent="0.25"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pans="19:31" x14ac:dyDescent="0.25"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9:31" x14ac:dyDescent="0.25"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pans="19:31" x14ac:dyDescent="0.25"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pans="19:31" x14ac:dyDescent="0.25"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pans="19:31" x14ac:dyDescent="0.25"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pans="19:31" x14ac:dyDescent="0.25"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pans="19:31" x14ac:dyDescent="0.25"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048576"/>
  <sheetViews>
    <sheetView showRowColHeaders="0" zoomScale="120" workbookViewId="0">
      <pane xSplit="1" ySplit="2" topLeftCell="B3" activePane="bottomRight" state="frozen"/>
      <selection pane="topRight"/>
      <selection pane="bottomLeft"/>
      <selection pane="bottomRight" activeCell="K47" sqref="K47"/>
    </sheetView>
  </sheetViews>
  <sheetFormatPr defaultColWidth="9.26953125" defaultRowHeight="12.5" x14ac:dyDescent="0.25"/>
  <cols>
    <col min="1" max="1" width="11" style="1" customWidth="1"/>
    <col min="2" max="6" width="13.1796875" style="37" customWidth="1"/>
    <col min="7" max="7" width="16.1796875" style="37" customWidth="1"/>
    <col min="8" max="8" width="13.1796875" style="37" customWidth="1"/>
    <col min="9" max="11" width="16.453125" style="37" customWidth="1"/>
    <col min="12" max="14" width="13.1796875" style="37" customWidth="1"/>
    <col min="15" max="259" width="9.1796875" style="37" bestFit="1"/>
  </cols>
  <sheetData>
    <row r="1" spans="1:16" ht="15" customHeight="1" x14ac:dyDescent="0.3">
      <c r="A1" s="62" t="s">
        <v>0</v>
      </c>
      <c r="B1" s="86" t="s">
        <v>28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s="39" customFormat="1" ht="18.75" customHeight="1" x14ac:dyDescent="0.3">
      <c r="A2" s="63"/>
      <c r="B2" s="64" t="s">
        <v>29</v>
      </c>
      <c r="C2" s="64" t="s">
        <v>30</v>
      </c>
      <c r="D2" s="64" t="s">
        <v>31</v>
      </c>
      <c r="E2" s="64" t="s">
        <v>32</v>
      </c>
      <c r="F2" s="64" t="s">
        <v>33</v>
      </c>
      <c r="G2" s="64" t="s">
        <v>34</v>
      </c>
      <c r="H2" s="64" t="s">
        <v>35</v>
      </c>
      <c r="I2" s="64" t="s">
        <v>36</v>
      </c>
      <c r="J2" s="64" t="s">
        <v>37</v>
      </c>
      <c r="K2" s="64" t="s">
        <v>38</v>
      </c>
      <c r="L2" s="64" t="s">
        <v>39</v>
      </c>
      <c r="M2" s="64" t="s">
        <v>40</v>
      </c>
      <c r="N2" s="64" t="s">
        <v>41</v>
      </c>
    </row>
    <row r="3" spans="1:16" ht="12.25" customHeight="1" x14ac:dyDescent="0.3">
      <c r="A3" s="62">
        <v>1</v>
      </c>
      <c r="B3" s="43">
        <v>71053</v>
      </c>
      <c r="C3" s="43">
        <v>29975</v>
      </c>
      <c r="D3" s="43">
        <v>19449</v>
      </c>
      <c r="E3" s="43">
        <v>13247</v>
      </c>
      <c r="F3" s="43">
        <v>57806</v>
      </c>
      <c r="G3" s="43">
        <v>28396</v>
      </c>
      <c r="H3" s="43">
        <v>6693</v>
      </c>
      <c r="I3" s="43">
        <v>341</v>
      </c>
      <c r="J3" s="65">
        <v>98</v>
      </c>
      <c r="K3" s="65">
        <v>42</v>
      </c>
      <c r="L3" s="43">
        <f t="shared" ref="L3:L20" si="0">B3-C3</f>
        <v>41078</v>
      </c>
      <c r="M3" s="65">
        <v>7293</v>
      </c>
      <c r="N3" s="43">
        <v>63760</v>
      </c>
      <c r="O3" s="39"/>
      <c r="P3" s="39"/>
    </row>
    <row r="4" spans="1:16" ht="13" x14ac:dyDescent="0.3">
      <c r="A4" s="62">
        <v>2</v>
      </c>
      <c r="B4" s="9">
        <v>72139</v>
      </c>
      <c r="C4" s="9">
        <v>47253</v>
      </c>
      <c r="D4" s="9">
        <v>8522</v>
      </c>
      <c r="E4" s="9">
        <v>10711</v>
      </c>
      <c r="F4" s="9">
        <v>61428</v>
      </c>
      <c r="G4" s="9">
        <v>45807</v>
      </c>
      <c r="H4" s="9">
        <v>4047</v>
      </c>
      <c r="I4" s="9">
        <v>604</v>
      </c>
      <c r="J4" s="6">
        <v>103</v>
      </c>
      <c r="K4" s="6">
        <v>44</v>
      </c>
      <c r="L4" s="9">
        <f t="shared" si="0"/>
        <v>24886</v>
      </c>
      <c r="M4" s="6">
        <v>6448</v>
      </c>
      <c r="N4" s="9">
        <v>65691</v>
      </c>
      <c r="O4" s="39"/>
      <c r="P4" s="39"/>
    </row>
    <row r="5" spans="1:16" ht="13" x14ac:dyDescent="0.3">
      <c r="A5" s="62">
        <v>3</v>
      </c>
      <c r="B5" s="43">
        <v>69382</v>
      </c>
      <c r="C5" s="43">
        <v>32272</v>
      </c>
      <c r="D5" s="43">
        <v>9819</v>
      </c>
      <c r="E5" s="43">
        <v>17855</v>
      </c>
      <c r="F5" s="43">
        <v>51527</v>
      </c>
      <c r="G5" s="43">
        <v>30439</v>
      </c>
      <c r="H5" s="43">
        <v>8361</v>
      </c>
      <c r="I5" s="43">
        <v>388</v>
      </c>
      <c r="J5" s="65">
        <v>81</v>
      </c>
      <c r="K5" s="65">
        <v>59</v>
      </c>
      <c r="L5" s="43">
        <f t="shared" si="0"/>
        <v>37110</v>
      </c>
      <c r="M5" s="65">
        <v>7725</v>
      </c>
      <c r="N5" s="43">
        <v>61657</v>
      </c>
      <c r="O5" s="39"/>
      <c r="P5" s="39"/>
    </row>
    <row r="6" spans="1:16" ht="13" x14ac:dyDescent="0.3">
      <c r="A6" s="62">
        <v>4</v>
      </c>
      <c r="B6" s="9">
        <v>72371</v>
      </c>
      <c r="C6" s="9">
        <v>47661</v>
      </c>
      <c r="D6" s="9">
        <v>5053</v>
      </c>
      <c r="E6" s="9">
        <v>9263</v>
      </c>
      <c r="F6" s="9">
        <v>63108</v>
      </c>
      <c r="G6" s="9">
        <v>46119</v>
      </c>
      <c r="H6" s="9">
        <v>8840</v>
      </c>
      <c r="I6" s="9">
        <v>560</v>
      </c>
      <c r="J6" s="6">
        <v>74</v>
      </c>
      <c r="K6" s="6">
        <v>38</v>
      </c>
      <c r="L6" s="9">
        <f t="shared" si="0"/>
        <v>24710</v>
      </c>
      <c r="M6" s="6">
        <v>6358</v>
      </c>
      <c r="N6" s="9">
        <v>66013</v>
      </c>
      <c r="O6" s="39"/>
      <c r="P6" s="39"/>
    </row>
    <row r="7" spans="1:16" ht="13" x14ac:dyDescent="0.3">
      <c r="A7" s="62">
        <v>5</v>
      </c>
      <c r="B7" s="43">
        <v>70787</v>
      </c>
      <c r="C7" s="43">
        <v>49069</v>
      </c>
      <c r="D7" s="43">
        <v>4446</v>
      </c>
      <c r="E7" s="43">
        <v>6536</v>
      </c>
      <c r="F7" s="43">
        <v>64251</v>
      </c>
      <c r="G7" s="43">
        <v>47720</v>
      </c>
      <c r="H7" s="43">
        <v>8894</v>
      </c>
      <c r="I7" s="43">
        <v>681</v>
      </c>
      <c r="J7" s="65">
        <v>63</v>
      </c>
      <c r="K7" s="65">
        <v>39</v>
      </c>
      <c r="L7" s="43">
        <f t="shared" si="0"/>
        <v>21718</v>
      </c>
      <c r="M7" s="65">
        <v>5922</v>
      </c>
      <c r="N7" s="43">
        <v>64865</v>
      </c>
      <c r="O7" s="39"/>
      <c r="P7" s="39"/>
    </row>
    <row r="8" spans="1:16" ht="13" x14ac:dyDescent="0.3">
      <c r="A8" s="62">
        <v>6</v>
      </c>
      <c r="B8" s="9">
        <v>67326</v>
      </c>
      <c r="C8" s="9">
        <v>36838</v>
      </c>
      <c r="D8" s="9">
        <v>3163</v>
      </c>
      <c r="E8" s="9">
        <v>10888</v>
      </c>
      <c r="F8" s="9">
        <v>56438</v>
      </c>
      <c r="G8" s="9">
        <v>35277</v>
      </c>
      <c r="H8" s="9">
        <v>14989</v>
      </c>
      <c r="I8" s="9">
        <v>536</v>
      </c>
      <c r="J8" s="6">
        <v>83</v>
      </c>
      <c r="K8" s="6">
        <v>42</v>
      </c>
      <c r="L8" s="9">
        <f t="shared" si="0"/>
        <v>30488</v>
      </c>
      <c r="M8" s="6">
        <v>6601</v>
      </c>
      <c r="N8" s="9">
        <v>60725</v>
      </c>
      <c r="O8" s="39"/>
      <c r="P8" s="39"/>
    </row>
    <row r="9" spans="1:16" ht="13" x14ac:dyDescent="0.3">
      <c r="A9" s="62">
        <v>7</v>
      </c>
      <c r="B9" s="43">
        <v>66157</v>
      </c>
      <c r="C9" s="43">
        <v>27571</v>
      </c>
      <c r="D9" s="43">
        <v>7711</v>
      </c>
      <c r="E9" s="43">
        <v>17086</v>
      </c>
      <c r="F9" s="43">
        <v>49071</v>
      </c>
      <c r="G9" s="43">
        <v>25760</v>
      </c>
      <c r="H9" s="43">
        <v>13190</v>
      </c>
      <c r="I9" s="43">
        <v>305</v>
      </c>
      <c r="J9" s="65">
        <v>94</v>
      </c>
      <c r="K9" s="65">
        <v>41</v>
      </c>
      <c r="L9" s="43">
        <f t="shared" si="0"/>
        <v>38586</v>
      </c>
      <c r="M9" s="65">
        <v>7423</v>
      </c>
      <c r="N9" s="43">
        <v>58734</v>
      </c>
      <c r="O9" s="39"/>
      <c r="P9" s="39"/>
    </row>
    <row r="10" spans="1:16" ht="13" x14ac:dyDescent="0.3">
      <c r="A10" s="62">
        <v>8</v>
      </c>
      <c r="B10" s="9">
        <v>65143</v>
      </c>
      <c r="C10" s="9">
        <v>29936</v>
      </c>
      <c r="D10" s="9">
        <v>3822</v>
      </c>
      <c r="E10" s="9">
        <v>15217</v>
      </c>
      <c r="F10" s="9">
        <v>49926</v>
      </c>
      <c r="G10" s="9">
        <v>28272</v>
      </c>
      <c r="H10" s="9">
        <v>15407</v>
      </c>
      <c r="I10" s="9">
        <v>444</v>
      </c>
      <c r="J10" s="6">
        <v>90</v>
      </c>
      <c r="K10" s="6">
        <v>46</v>
      </c>
      <c r="L10" s="9">
        <f t="shared" si="0"/>
        <v>35207</v>
      </c>
      <c r="M10" s="6">
        <v>7158</v>
      </c>
      <c r="N10" s="9">
        <v>57985</v>
      </c>
      <c r="O10" s="39"/>
      <c r="P10" s="39"/>
    </row>
    <row r="11" spans="1:16" ht="13" x14ac:dyDescent="0.3">
      <c r="A11" s="62">
        <v>9</v>
      </c>
      <c r="B11" s="43">
        <v>66228</v>
      </c>
      <c r="C11" s="43">
        <v>32471</v>
      </c>
      <c r="D11" s="43">
        <v>11810</v>
      </c>
      <c r="E11" s="43">
        <v>10733</v>
      </c>
      <c r="F11" s="43">
        <v>55495</v>
      </c>
      <c r="G11" s="43">
        <v>30963</v>
      </c>
      <c r="H11" s="43">
        <v>9595</v>
      </c>
      <c r="I11" s="43">
        <v>344</v>
      </c>
      <c r="J11" s="65">
        <v>123</v>
      </c>
      <c r="K11" s="65">
        <v>110</v>
      </c>
      <c r="L11" s="43">
        <f t="shared" si="0"/>
        <v>33757</v>
      </c>
      <c r="M11" s="65">
        <v>6754</v>
      </c>
      <c r="N11" s="43">
        <v>59474</v>
      </c>
      <c r="O11" s="39"/>
      <c r="P11" s="39"/>
    </row>
    <row r="12" spans="1:16" ht="13" x14ac:dyDescent="0.3">
      <c r="A12" s="62">
        <v>10</v>
      </c>
      <c r="B12" s="9">
        <v>64198</v>
      </c>
      <c r="C12" s="9">
        <v>32669</v>
      </c>
      <c r="D12" s="9">
        <v>11318</v>
      </c>
      <c r="E12" s="9">
        <v>15110</v>
      </c>
      <c r="F12" s="9">
        <v>49088</v>
      </c>
      <c r="G12" s="9">
        <v>30999</v>
      </c>
      <c r="H12" s="9">
        <v>4505</v>
      </c>
      <c r="I12" s="9">
        <v>325</v>
      </c>
      <c r="J12" s="6">
        <v>94</v>
      </c>
      <c r="K12" s="6">
        <v>81</v>
      </c>
      <c r="L12" s="9">
        <f t="shared" si="0"/>
        <v>31529</v>
      </c>
      <c r="M12" s="6">
        <v>6568</v>
      </c>
      <c r="N12" s="9">
        <v>57630</v>
      </c>
      <c r="O12" s="39"/>
      <c r="P12" s="39"/>
    </row>
    <row r="13" spans="1:16" ht="13" x14ac:dyDescent="0.3">
      <c r="A13" s="62">
        <v>11</v>
      </c>
      <c r="B13" s="43">
        <v>64797</v>
      </c>
      <c r="C13" s="43">
        <v>31932</v>
      </c>
      <c r="D13" s="43">
        <v>9981</v>
      </c>
      <c r="E13" s="43">
        <v>8273</v>
      </c>
      <c r="F13" s="43">
        <v>56524</v>
      </c>
      <c r="G13" s="43">
        <v>30825</v>
      </c>
      <c r="H13" s="43">
        <v>12648</v>
      </c>
      <c r="I13" s="43">
        <v>354</v>
      </c>
      <c r="J13" s="65">
        <v>79</v>
      </c>
      <c r="K13" s="65">
        <v>74</v>
      </c>
      <c r="L13" s="43">
        <f t="shared" si="0"/>
        <v>32865</v>
      </c>
      <c r="M13" s="65">
        <v>6476</v>
      </c>
      <c r="N13" s="43">
        <v>58321</v>
      </c>
      <c r="O13" s="39"/>
      <c r="P13" s="39"/>
    </row>
    <row r="14" spans="1:16" ht="13" x14ac:dyDescent="0.3">
      <c r="A14" s="62">
        <v>12</v>
      </c>
      <c r="B14" s="9">
        <v>64408</v>
      </c>
      <c r="C14" s="9">
        <v>37077</v>
      </c>
      <c r="D14" s="9">
        <v>4251</v>
      </c>
      <c r="E14" s="9">
        <v>8329</v>
      </c>
      <c r="F14" s="9">
        <v>56079</v>
      </c>
      <c r="G14" s="9">
        <v>35794</v>
      </c>
      <c r="H14" s="9">
        <v>13359</v>
      </c>
      <c r="I14" s="9">
        <v>451</v>
      </c>
      <c r="J14" s="6">
        <v>66</v>
      </c>
      <c r="K14" s="6">
        <v>47</v>
      </c>
      <c r="L14" s="9">
        <f t="shared" si="0"/>
        <v>27331</v>
      </c>
      <c r="M14" s="6">
        <v>6397</v>
      </c>
      <c r="N14" s="9">
        <v>58011</v>
      </c>
      <c r="O14" s="39"/>
      <c r="P14" s="39"/>
    </row>
    <row r="15" spans="1:16" ht="13" x14ac:dyDescent="0.3">
      <c r="A15" s="62">
        <v>13</v>
      </c>
      <c r="B15" s="43">
        <v>68157</v>
      </c>
      <c r="C15" s="43">
        <v>35701</v>
      </c>
      <c r="D15" s="43">
        <v>6310</v>
      </c>
      <c r="E15" s="43">
        <v>8198</v>
      </c>
      <c r="F15" s="43">
        <v>59959</v>
      </c>
      <c r="G15" s="43">
        <v>34441</v>
      </c>
      <c r="H15" s="43">
        <v>16117</v>
      </c>
      <c r="I15" s="43">
        <v>468</v>
      </c>
      <c r="J15" s="65">
        <v>131</v>
      </c>
      <c r="K15" s="65">
        <v>52</v>
      </c>
      <c r="L15" s="43">
        <f t="shared" si="0"/>
        <v>32456</v>
      </c>
      <c r="M15" s="65">
        <v>5901</v>
      </c>
      <c r="N15" s="43">
        <v>62256</v>
      </c>
      <c r="O15" s="39"/>
      <c r="P15" s="39"/>
    </row>
    <row r="16" spans="1:16" ht="13" x14ac:dyDescent="0.3">
      <c r="A16" s="62">
        <v>14</v>
      </c>
      <c r="B16" s="9">
        <v>65848</v>
      </c>
      <c r="C16" s="9">
        <v>38876</v>
      </c>
      <c r="D16" s="9">
        <v>3019</v>
      </c>
      <c r="E16" s="9">
        <v>6340</v>
      </c>
      <c r="F16" s="9">
        <v>59508</v>
      </c>
      <c r="G16" s="9">
        <v>37900</v>
      </c>
      <c r="H16" s="9">
        <v>15671</v>
      </c>
      <c r="I16" s="9">
        <v>492</v>
      </c>
      <c r="J16" s="6">
        <v>46</v>
      </c>
      <c r="K16" s="6">
        <v>35</v>
      </c>
      <c r="L16" s="9">
        <f t="shared" si="0"/>
        <v>26972</v>
      </c>
      <c r="M16" s="6">
        <v>5584</v>
      </c>
      <c r="N16" s="9">
        <v>60264</v>
      </c>
      <c r="O16" s="39"/>
      <c r="P16" s="39"/>
    </row>
    <row r="17" spans="1:16" ht="13" x14ac:dyDescent="0.3">
      <c r="A17" s="62">
        <v>15</v>
      </c>
      <c r="B17" s="43">
        <v>67048</v>
      </c>
      <c r="C17" s="43">
        <v>43181</v>
      </c>
      <c r="D17" s="43">
        <v>2390</v>
      </c>
      <c r="E17" s="43">
        <v>4208</v>
      </c>
      <c r="F17" s="43">
        <v>62840</v>
      </c>
      <c r="G17" s="43">
        <v>42347</v>
      </c>
      <c r="H17" s="43">
        <v>15244</v>
      </c>
      <c r="I17" s="43">
        <v>543</v>
      </c>
      <c r="J17" s="65">
        <v>35</v>
      </c>
      <c r="K17" s="65">
        <v>33</v>
      </c>
      <c r="L17" s="43">
        <f t="shared" si="0"/>
        <v>23867</v>
      </c>
      <c r="M17" s="65">
        <v>4836</v>
      </c>
      <c r="N17" s="43">
        <v>62212</v>
      </c>
      <c r="O17" s="39"/>
      <c r="P17" s="39"/>
    </row>
    <row r="18" spans="1:16" ht="13" x14ac:dyDescent="0.3">
      <c r="A18" s="62">
        <v>16</v>
      </c>
      <c r="B18" s="9">
        <v>69528</v>
      </c>
      <c r="C18" s="9">
        <v>46340</v>
      </c>
      <c r="D18" s="9">
        <v>4924</v>
      </c>
      <c r="E18" s="9">
        <v>7216</v>
      </c>
      <c r="F18" s="9">
        <v>62312</v>
      </c>
      <c r="G18" s="9">
        <v>45162</v>
      </c>
      <c r="H18" s="9">
        <v>9149</v>
      </c>
      <c r="I18" s="9">
        <v>500</v>
      </c>
      <c r="J18" s="6">
        <v>66</v>
      </c>
      <c r="K18" s="6">
        <v>28</v>
      </c>
      <c r="L18" s="9">
        <f t="shared" si="0"/>
        <v>23188</v>
      </c>
      <c r="M18" s="6">
        <v>5747</v>
      </c>
      <c r="N18" s="9">
        <v>63781</v>
      </c>
      <c r="O18" s="39"/>
      <c r="P18" s="39"/>
    </row>
    <row r="19" spans="1:16" ht="13" x14ac:dyDescent="0.3">
      <c r="A19" s="62">
        <v>17</v>
      </c>
      <c r="B19" s="43">
        <v>64910</v>
      </c>
      <c r="C19" s="43">
        <v>25873</v>
      </c>
      <c r="D19" s="43">
        <v>6112</v>
      </c>
      <c r="E19" s="43">
        <v>10987</v>
      </c>
      <c r="F19" s="43">
        <v>53923</v>
      </c>
      <c r="G19" s="43">
        <v>24618</v>
      </c>
      <c r="H19" s="43">
        <v>20985</v>
      </c>
      <c r="I19" s="43">
        <v>262</v>
      </c>
      <c r="J19" s="65">
        <v>60</v>
      </c>
      <c r="K19" s="65">
        <v>21</v>
      </c>
      <c r="L19" s="43">
        <f t="shared" si="0"/>
        <v>39037</v>
      </c>
      <c r="M19" s="65">
        <v>5497</v>
      </c>
      <c r="N19" s="43">
        <v>59413</v>
      </c>
      <c r="O19" s="39"/>
      <c r="P19" s="39"/>
    </row>
    <row r="20" spans="1:16" ht="13" x14ac:dyDescent="0.3">
      <c r="A20" s="62">
        <v>18</v>
      </c>
      <c r="B20" s="9">
        <v>65064</v>
      </c>
      <c r="C20" s="9">
        <v>28594</v>
      </c>
      <c r="D20" s="9">
        <v>4766</v>
      </c>
      <c r="E20" s="9">
        <v>10419</v>
      </c>
      <c r="F20" s="9">
        <v>54645</v>
      </c>
      <c r="G20" s="9">
        <v>27267</v>
      </c>
      <c r="H20" s="9">
        <v>20024</v>
      </c>
      <c r="I20" s="9">
        <v>290</v>
      </c>
      <c r="J20" s="6">
        <v>102</v>
      </c>
      <c r="K20" s="6">
        <v>48</v>
      </c>
      <c r="L20" s="9">
        <f t="shared" si="0"/>
        <v>36470</v>
      </c>
      <c r="M20" s="6">
        <v>6016</v>
      </c>
      <c r="N20" s="9">
        <v>59048</v>
      </c>
      <c r="O20" s="39"/>
      <c r="P20" s="39"/>
    </row>
    <row r="21" spans="1:16" x14ac:dyDescent="0.25">
      <c r="P21" s="39"/>
    </row>
    <row r="22" spans="1:16" x14ac:dyDescent="0.25">
      <c r="P22" s="39"/>
    </row>
    <row r="23" spans="1:16" x14ac:dyDescent="0.25">
      <c r="P23" s="39"/>
    </row>
    <row r="24" spans="1:16" x14ac:dyDescent="0.25">
      <c r="P24" s="39"/>
    </row>
    <row r="25" spans="1:16" x14ac:dyDescent="0.25">
      <c r="P25" s="39"/>
    </row>
    <row r="26" spans="1:16" x14ac:dyDescent="0.25">
      <c r="P26" s="39"/>
    </row>
    <row r="27" spans="1:16" x14ac:dyDescent="0.25">
      <c r="P27" s="39"/>
    </row>
    <row r="28" spans="1:16" x14ac:dyDescent="0.25">
      <c r="P28" s="39"/>
    </row>
    <row r="29" spans="1:16" x14ac:dyDescent="0.25">
      <c r="P29" s="39"/>
    </row>
    <row r="30" spans="1:16" x14ac:dyDescent="0.25">
      <c r="P30" s="39"/>
    </row>
    <row r="31" spans="1:16" x14ac:dyDescent="0.25">
      <c r="P31" s="39"/>
    </row>
    <row r="32" spans="1:16" x14ac:dyDescent="0.25">
      <c r="P32" s="39"/>
    </row>
    <row r="33" spans="16:16" x14ac:dyDescent="0.25">
      <c r="P33" s="39"/>
    </row>
    <row r="34" spans="16:16" x14ac:dyDescent="0.25">
      <c r="P34" s="39"/>
    </row>
    <row r="35" spans="16:16" x14ac:dyDescent="0.25">
      <c r="P35" s="39"/>
    </row>
    <row r="36" spans="16:16" x14ac:dyDescent="0.25">
      <c r="P36" s="39"/>
    </row>
    <row r="37" spans="16:16" x14ac:dyDescent="0.25">
      <c r="P37" s="39"/>
    </row>
    <row r="38" spans="16:16" x14ac:dyDescent="0.25">
      <c r="P38" s="39"/>
    </row>
    <row r="39" spans="16:16" x14ac:dyDescent="0.25">
      <c r="P39" s="39"/>
    </row>
    <row r="40" spans="16:16" x14ac:dyDescent="0.25">
      <c r="P40" s="39"/>
    </row>
    <row r="41" spans="16:16" x14ac:dyDescent="0.25">
      <c r="P41" s="39"/>
    </row>
    <row r="42" spans="16:16" x14ac:dyDescent="0.25">
      <c r="P42" s="39"/>
    </row>
    <row r="43" spans="16:16" x14ac:dyDescent="0.25">
      <c r="P43" s="39"/>
    </row>
    <row r="44" spans="16:16" x14ac:dyDescent="0.25">
      <c r="P44" s="39"/>
    </row>
    <row r="45" spans="16:16" x14ac:dyDescent="0.25">
      <c r="P45" s="39"/>
    </row>
    <row r="46" spans="16:16" x14ac:dyDescent="0.25">
      <c r="P46" s="39"/>
    </row>
    <row r="47" spans="16:16" x14ac:dyDescent="0.25">
      <c r="P47" s="39"/>
    </row>
    <row r="48" spans="16:16" x14ac:dyDescent="0.25">
      <c r="P48" s="39"/>
    </row>
    <row r="49" spans="16:16" x14ac:dyDescent="0.25">
      <c r="P49" s="39"/>
    </row>
    <row r="50" spans="16:16" x14ac:dyDescent="0.25">
      <c r="P50" s="39"/>
    </row>
    <row r="51" spans="16:16" x14ac:dyDescent="0.25">
      <c r="P51" s="39"/>
    </row>
    <row r="52" spans="16:16" x14ac:dyDescent="0.25">
      <c r="P52" s="39"/>
    </row>
    <row r="53" spans="16:16" x14ac:dyDescent="0.25">
      <c r="P53" s="39"/>
    </row>
    <row r="54" spans="16:16" x14ac:dyDescent="0.25">
      <c r="P54" s="39"/>
    </row>
    <row r="55" spans="16:16" x14ac:dyDescent="0.25">
      <c r="P55" s="39"/>
    </row>
    <row r="56" spans="16:16" x14ac:dyDescent="0.25">
      <c r="P56" s="39"/>
    </row>
    <row r="57" spans="16:16" x14ac:dyDescent="0.25">
      <c r="P57" s="39"/>
    </row>
    <row r="58" spans="16:16" x14ac:dyDescent="0.25">
      <c r="P58" s="39"/>
    </row>
    <row r="59" spans="16:16" x14ac:dyDescent="0.25">
      <c r="P59" s="39"/>
    </row>
    <row r="60" spans="16:16" x14ac:dyDescent="0.25">
      <c r="P60" s="39"/>
    </row>
    <row r="61" spans="16:16" x14ac:dyDescent="0.25">
      <c r="P61" s="39"/>
    </row>
    <row r="62" spans="16:16" x14ac:dyDescent="0.25">
      <c r="P62" s="39"/>
    </row>
    <row r="63" spans="16:16" x14ac:dyDescent="0.25">
      <c r="P63" s="39"/>
    </row>
    <row r="64" spans="16:16" x14ac:dyDescent="0.25">
      <c r="P64" s="39"/>
    </row>
    <row r="65" spans="16:16" x14ac:dyDescent="0.25">
      <c r="P65" s="39"/>
    </row>
    <row r="66" spans="16:16" x14ac:dyDescent="0.25">
      <c r="P66" s="39"/>
    </row>
    <row r="67" spans="16:16" x14ac:dyDescent="0.25">
      <c r="P67" s="39"/>
    </row>
    <row r="68" spans="16:16" x14ac:dyDescent="0.25">
      <c r="P68" s="39"/>
    </row>
    <row r="69" spans="16:16" x14ac:dyDescent="0.25">
      <c r="P69" s="39"/>
    </row>
    <row r="70" spans="16:16" x14ac:dyDescent="0.25">
      <c r="P70" s="39"/>
    </row>
    <row r="71" spans="16:16" x14ac:dyDescent="0.25">
      <c r="P71" s="39"/>
    </row>
    <row r="72" spans="16:16" x14ac:dyDescent="0.25">
      <c r="P72" s="39"/>
    </row>
    <row r="73" spans="16:16" x14ac:dyDescent="0.25">
      <c r="P73" s="39"/>
    </row>
    <row r="74" spans="16:16" x14ac:dyDescent="0.25">
      <c r="P74" s="39"/>
    </row>
    <row r="75" spans="16:16" x14ac:dyDescent="0.25">
      <c r="P75" s="39"/>
    </row>
    <row r="76" spans="16:16" x14ac:dyDescent="0.25">
      <c r="P76" s="39"/>
    </row>
    <row r="77" spans="16:16" x14ac:dyDescent="0.25">
      <c r="P77" s="39"/>
    </row>
    <row r="78" spans="16:16" x14ac:dyDescent="0.25">
      <c r="P78" s="39"/>
    </row>
    <row r="79" spans="16:16" x14ac:dyDescent="0.25">
      <c r="P79" s="39"/>
    </row>
    <row r="80" spans="16:16" x14ac:dyDescent="0.25">
      <c r="P80" s="39"/>
    </row>
    <row r="81" spans="16:16" x14ac:dyDescent="0.25">
      <c r="P81" s="39"/>
    </row>
    <row r="82" spans="16:16" x14ac:dyDescent="0.25">
      <c r="P82" s="39"/>
    </row>
    <row r="83" spans="16:16" x14ac:dyDescent="0.25">
      <c r="P83" s="39"/>
    </row>
    <row r="84" spans="16:16" x14ac:dyDescent="0.25">
      <c r="P84" s="39"/>
    </row>
    <row r="85" spans="16:16" x14ac:dyDescent="0.25">
      <c r="P85" s="39"/>
    </row>
    <row r="86" spans="16:16" x14ac:dyDescent="0.25">
      <c r="P86" s="39"/>
    </row>
    <row r="87" spans="16:16" x14ac:dyDescent="0.25">
      <c r="P87" s="39"/>
    </row>
    <row r="88" spans="16:16" x14ac:dyDescent="0.25">
      <c r="P88" s="39"/>
    </row>
    <row r="89" spans="16:16" x14ac:dyDescent="0.25">
      <c r="P89" s="39"/>
    </row>
    <row r="90" spans="16:16" x14ac:dyDescent="0.25">
      <c r="P90" s="39"/>
    </row>
    <row r="91" spans="16:16" x14ac:dyDescent="0.25">
      <c r="P91" s="39"/>
    </row>
    <row r="92" spans="16:16" x14ac:dyDescent="0.25">
      <c r="P92" s="39"/>
    </row>
    <row r="93" spans="16:16" x14ac:dyDescent="0.25">
      <c r="P93" s="39"/>
    </row>
    <row r="94" spans="16:16" x14ac:dyDescent="0.25">
      <c r="P94" s="39"/>
    </row>
    <row r="95" spans="16:16" x14ac:dyDescent="0.25">
      <c r="P95" s="39"/>
    </row>
    <row r="96" spans="16:16" x14ac:dyDescent="0.25">
      <c r="P96" s="39"/>
    </row>
    <row r="97" spans="16:16" x14ac:dyDescent="0.25">
      <c r="P97" s="39"/>
    </row>
    <row r="98" spans="16:16" x14ac:dyDescent="0.25">
      <c r="P98" s="39"/>
    </row>
    <row r="99" spans="16:16" x14ac:dyDescent="0.25">
      <c r="P99" s="39"/>
    </row>
    <row r="100" spans="16:16" x14ac:dyDescent="0.25">
      <c r="P100" s="39"/>
    </row>
    <row r="101" spans="16:16" x14ac:dyDescent="0.25">
      <c r="P101" s="39"/>
    </row>
    <row r="102" spans="16:16" x14ac:dyDescent="0.25">
      <c r="P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1">
    <mergeCell ref="B1:N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J28" sqref="J28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80" ht="15.75" customHeight="1" x14ac:dyDescent="0.35">
      <c r="A1" s="1"/>
      <c r="B1" s="67"/>
      <c r="C1" s="67"/>
      <c r="D1" s="67" t="s">
        <v>44</v>
      </c>
      <c r="E1" s="67"/>
      <c r="F1" s="67"/>
      <c r="G1" s="72"/>
      <c r="H1" s="73" t="s">
        <v>49</v>
      </c>
      <c r="I1" s="73"/>
      <c r="J1" s="67"/>
      <c r="K1" s="67"/>
      <c r="L1" s="67"/>
      <c r="M1" s="67" t="s">
        <v>55</v>
      </c>
      <c r="N1" s="67"/>
      <c r="O1" s="67"/>
      <c r="P1" s="67"/>
      <c r="Q1" s="67"/>
      <c r="R1" s="67"/>
      <c r="S1" s="72"/>
      <c r="T1" s="72"/>
      <c r="U1" s="72" t="s">
        <v>64</v>
      </c>
      <c r="V1" s="72"/>
      <c r="W1" s="72"/>
      <c r="X1" s="67"/>
      <c r="Y1" s="67"/>
      <c r="Z1" s="67"/>
      <c r="AA1" s="67" t="s">
        <v>71</v>
      </c>
      <c r="AB1" s="67"/>
      <c r="AC1" s="67"/>
      <c r="AD1" s="67"/>
      <c r="AE1" s="67"/>
      <c r="AF1" s="67"/>
      <c r="AG1" s="72"/>
      <c r="AH1" s="72"/>
      <c r="AI1" s="72" t="s">
        <v>80</v>
      </c>
      <c r="AJ1" s="72"/>
      <c r="AK1" s="72"/>
    </row>
    <row r="2" spans="1:80" ht="14.5" customHeight="1" x14ac:dyDescent="0.35">
      <c r="A2" s="66" t="s">
        <v>0</v>
      </c>
      <c r="B2" s="68" t="s">
        <v>42</v>
      </c>
      <c r="C2" s="70" t="s">
        <v>43</v>
      </c>
      <c r="D2" s="71" t="s">
        <v>45</v>
      </c>
      <c r="E2" s="68" t="s">
        <v>46</v>
      </c>
      <c r="F2" s="70" t="s">
        <v>47</v>
      </c>
      <c r="G2" s="68" t="s">
        <v>48</v>
      </c>
      <c r="H2" s="70" t="s">
        <v>50</v>
      </c>
      <c r="I2" s="71" t="s">
        <v>51</v>
      </c>
      <c r="J2" s="74" t="s">
        <v>52</v>
      </c>
      <c r="K2" s="75" t="s">
        <v>53</v>
      </c>
      <c r="L2" s="76" t="s">
        <v>54</v>
      </c>
      <c r="M2" s="74" t="s">
        <v>56</v>
      </c>
      <c r="N2" s="75" t="s">
        <v>57</v>
      </c>
      <c r="O2" s="77" t="s">
        <v>58</v>
      </c>
      <c r="P2" s="74" t="s">
        <v>59</v>
      </c>
      <c r="Q2" s="75" t="s">
        <v>60</v>
      </c>
      <c r="R2" s="76" t="s">
        <v>61</v>
      </c>
      <c r="S2" s="68" t="s">
        <v>62</v>
      </c>
      <c r="T2" s="70" t="s">
        <v>63</v>
      </c>
      <c r="U2" s="71" t="s">
        <v>65</v>
      </c>
      <c r="V2" s="78" t="s">
        <v>66</v>
      </c>
      <c r="W2" s="79" t="s">
        <v>67</v>
      </c>
      <c r="X2" s="74" t="s">
        <v>68</v>
      </c>
      <c r="Y2" s="75" t="s">
        <v>69</v>
      </c>
      <c r="Z2" s="77" t="s">
        <v>70</v>
      </c>
      <c r="AA2" s="74" t="s">
        <v>72</v>
      </c>
      <c r="AB2" s="75" t="s">
        <v>73</v>
      </c>
      <c r="AC2" s="77" t="s">
        <v>74</v>
      </c>
      <c r="AD2" s="74" t="s">
        <v>75</v>
      </c>
      <c r="AE2" s="75" t="s">
        <v>76</v>
      </c>
      <c r="AF2" s="77" t="s">
        <v>77</v>
      </c>
      <c r="AG2" s="68" t="s">
        <v>78</v>
      </c>
      <c r="AH2" s="70" t="s">
        <v>79</v>
      </c>
      <c r="AI2" s="71" t="s">
        <v>81</v>
      </c>
      <c r="AJ2" s="80" t="s">
        <v>82</v>
      </c>
      <c r="AK2" s="79" t="s">
        <v>83</v>
      </c>
    </row>
    <row r="3" spans="1:80" ht="12.25" customHeight="1" x14ac:dyDescent="0.35">
      <c r="A3" s="66">
        <v>1</v>
      </c>
      <c r="B3" s="69">
        <v>5529</v>
      </c>
      <c r="C3" s="69">
        <v>2608</v>
      </c>
      <c r="D3" s="69">
        <v>190</v>
      </c>
      <c r="E3" s="69">
        <v>5587</v>
      </c>
      <c r="F3" s="69">
        <v>2713</v>
      </c>
      <c r="G3" s="69">
        <v>21017</v>
      </c>
      <c r="H3" s="69">
        <v>4122</v>
      </c>
      <c r="I3" s="69">
        <v>523</v>
      </c>
      <c r="J3" s="69">
        <v>15994</v>
      </c>
      <c r="K3" s="69">
        <v>4212</v>
      </c>
      <c r="L3" s="69">
        <v>20226</v>
      </c>
      <c r="M3" s="69">
        <v>16206</v>
      </c>
      <c r="N3" s="69">
        <v>4009</v>
      </c>
      <c r="O3" s="69">
        <v>170</v>
      </c>
      <c r="P3" s="69">
        <v>16010</v>
      </c>
      <c r="Q3" s="69">
        <v>4213</v>
      </c>
      <c r="R3" s="69">
        <v>20241</v>
      </c>
      <c r="S3" s="69">
        <v>20588</v>
      </c>
      <c r="T3" s="69">
        <v>4910</v>
      </c>
      <c r="U3" s="69">
        <v>652</v>
      </c>
      <c r="V3" s="69">
        <v>443</v>
      </c>
      <c r="W3" s="69">
        <v>241</v>
      </c>
      <c r="X3" s="69">
        <v>12788</v>
      </c>
      <c r="Y3" s="69">
        <v>4220</v>
      </c>
      <c r="Z3" s="69">
        <v>17050</v>
      </c>
      <c r="AA3" s="69">
        <v>12546</v>
      </c>
      <c r="AB3" s="69">
        <v>3880</v>
      </c>
      <c r="AC3" s="69">
        <v>704</v>
      </c>
      <c r="AD3" s="69">
        <v>13047</v>
      </c>
      <c r="AE3" s="69">
        <v>3798</v>
      </c>
      <c r="AF3" s="69">
        <v>16948</v>
      </c>
      <c r="AG3" s="69">
        <v>21626</v>
      </c>
      <c r="AH3" s="69">
        <v>7322</v>
      </c>
      <c r="AI3" s="69">
        <v>232</v>
      </c>
      <c r="AJ3" s="69">
        <v>42</v>
      </c>
      <c r="AK3" s="69">
        <v>90</v>
      </c>
    </row>
    <row r="4" spans="1:80" ht="14.5" x14ac:dyDescent="0.35">
      <c r="A4" s="66">
        <v>2</v>
      </c>
      <c r="B4" s="9">
        <v>5947</v>
      </c>
      <c r="C4" s="9">
        <v>3671</v>
      </c>
      <c r="D4" s="9">
        <v>233</v>
      </c>
      <c r="E4" s="9">
        <v>5847</v>
      </c>
      <c r="F4" s="9">
        <v>4086</v>
      </c>
      <c r="G4" s="9">
        <v>27345</v>
      </c>
      <c r="H4" s="9">
        <v>5861</v>
      </c>
      <c r="I4" s="9">
        <v>906</v>
      </c>
      <c r="J4" s="9">
        <v>22337</v>
      </c>
      <c r="K4" s="9">
        <v>6934</v>
      </c>
      <c r="L4" s="9">
        <v>29306</v>
      </c>
      <c r="M4" s="9">
        <v>22717</v>
      </c>
      <c r="N4" s="9">
        <v>6474</v>
      </c>
      <c r="O4" s="9">
        <v>272</v>
      </c>
      <c r="P4" s="9">
        <v>22387</v>
      </c>
      <c r="Q4" s="9">
        <v>6902</v>
      </c>
      <c r="R4" s="9">
        <v>29323</v>
      </c>
      <c r="S4" s="9">
        <v>24852</v>
      </c>
      <c r="T4" s="9">
        <v>6301</v>
      </c>
      <c r="U4" s="9">
        <v>1067</v>
      </c>
      <c r="V4" s="9">
        <v>808</v>
      </c>
      <c r="W4" s="9">
        <v>278</v>
      </c>
      <c r="X4" s="9">
        <v>16974</v>
      </c>
      <c r="Y4" s="9">
        <v>6179</v>
      </c>
      <c r="Z4" s="9">
        <v>23224</v>
      </c>
      <c r="AA4" s="9">
        <v>16495</v>
      </c>
      <c r="AB4" s="9">
        <v>5532</v>
      </c>
      <c r="AC4" s="9">
        <v>1315</v>
      </c>
      <c r="AD4" s="9">
        <v>17479</v>
      </c>
      <c r="AE4" s="9">
        <v>5384</v>
      </c>
      <c r="AF4" s="9">
        <v>23056</v>
      </c>
      <c r="AG4" s="9">
        <v>22827</v>
      </c>
      <c r="AH4" s="9">
        <v>9819</v>
      </c>
      <c r="AI4" s="9">
        <v>298</v>
      </c>
      <c r="AJ4" s="9">
        <v>43</v>
      </c>
      <c r="AK4" s="9">
        <v>86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</row>
    <row r="5" spans="1:80" ht="14.5" x14ac:dyDescent="0.35">
      <c r="A5" s="66">
        <v>3</v>
      </c>
      <c r="B5" s="9">
        <v>5924</v>
      </c>
      <c r="C5" s="9">
        <v>2893</v>
      </c>
      <c r="D5" s="9">
        <v>206</v>
      </c>
      <c r="E5" s="9">
        <v>6068</v>
      </c>
      <c r="F5" s="9">
        <v>2923</v>
      </c>
      <c r="G5" s="9">
        <v>22878</v>
      </c>
      <c r="H5" s="9">
        <v>4197</v>
      </c>
      <c r="I5" s="9">
        <v>704</v>
      </c>
      <c r="J5" s="9">
        <v>18399</v>
      </c>
      <c r="K5" s="9">
        <v>4541</v>
      </c>
      <c r="L5" s="9">
        <v>22980</v>
      </c>
      <c r="M5" s="9">
        <v>18647</v>
      </c>
      <c r="N5" s="9">
        <v>4224</v>
      </c>
      <c r="O5" s="9">
        <v>230</v>
      </c>
      <c r="P5" s="9">
        <v>18334</v>
      </c>
      <c r="Q5" s="9">
        <v>4561</v>
      </c>
      <c r="R5" s="9">
        <v>22927</v>
      </c>
      <c r="S5" s="9">
        <v>22390</v>
      </c>
      <c r="T5" s="9">
        <v>5171</v>
      </c>
      <c r="U5" s="9">
        <v>826</v>
      </c>
      <c r="V5" s="9">
        <v>704</v>
      </c>
      <c r="W5" s="9">
        <v>257</v>
      </c>
      <c r="X5" s="9">
        <v>12996</v>
      </c>
      <c r="Y5" s="9">
        <v>4090</v>
      </c>
      <c r="Z5" s="9">
        <v>17142</v>
      </c>
      <c r="AA5" s="9">
        <v>12650</v>
      </c>
      <c r="AB5" s="9">
        <v>3711</v>
      </c>
      <c r="AC5" s="9">
        <v>900</v>
      </c>
      <c r="AD5" s="9">
        <v>13306</v>
      </c>
      <c r="AE5" s="9">
        <v>3638</v>
      </c>
      <c r="AF5" s="9">
        <v>17029</v>
      </c>
      <c r="AG5" s="9">
        <v>19348</v>
      </c>
      <c r="AH5" s="9">
        <v>7298</v>
      </c>
      <c r="AI5" s="9">
        <v>235</v>
      </c>
      <c r="AJ5" s="9">
        <v>37</v>
      </c>
      <c r="AK5" s="9">
        <v>90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</row>
    <row r="6" spans="1:80" ht="14.5" x14ac:dyDescent="0.35">
      <c r="A6" s="66">
        <v>4</v>
      </c>
      <c r="B6" s="9">
        <v>4702</v>
      </c>
      <c r="C6" s="9">
        <v>2846</v>
      </c>
      <c r="D6" s="9">
        <v>263</v>
      </c>
      <c r="E6" s="9">
        <v>4598</v>
      </c>
      <c r="F6" s="9">
        <v>3271</v>
      </c>
      <c r="G6" s="9">
        <v>25204</v>
      </c>
      <c r="H6" s="9">
        <v>4781</v>
      </c>
      <c r="I6" s="9">
        <v>1003</v>
      </c>
      <c r="J6" s="9">
        <v>20128</v>
      </c>
      <c r="K6" s="9">
        <v>5096</v>
      </c>
      <c r="L6" s="9">
        <v>25248</v>
      </c>
      <c r="M6" s="9">
        <v>20431</v>
      </c>
      <c r="N6" s="9">
        <v>4670</v>
      </c>
      <c r="O6" s="9">
        <v>321</v>
      </c>
      <c r="P6" s="9">
        <v>20046</v>
      </c>
      <c r="Q6" s="9">
        <v>5144</v>
      </c>
      <c r="R6" s="9">
        <v>25218</v>
      </c>
      <c r="S6" s="9">
        <v>22215</v>
      </c>
      <c r="T6" s="9">
        <v>5462</v>
      </c>
      <c r="U6" s="9">
        <v>1254</v>
      </c>
      <c r="V6" s="9">
        <v>774</v>
      </c>
      <c r="W6" s="9">
        <v>224</v>
      </c>
      <c r="X6" s="9">
        <v>15160</v>
      </c>
      <c r="Y6" s="9">
        <v>4959</v>
      </c>
      <c r="Z6" s="9">
        <v>20180</v>
      </c>
      <c r="AA6" s="9">
        <v>14680</v>
      </c>
      <c r="AB6" s="9">
        <v>4416</v>
      </c>
      <c r="AC6" s="9">
        <v>1262</v>
      </c>
      <c r="AD6" s="9">
        <v>15493</v>
      </c>
      <c r="AE6" s="9">
        <v>4432</v>
      </c>
      <c r="AF6" s="9">
        <v>20049</v>
      </c>
      <c r="AG6" s="9">
        <v>21843</v>
      </c>
      <c r="AH6" s="9">
        <v>9777</v>
      </c>
      <c r="AI6" s="9">
        <v>445</v>
      </c>
      <c r="AJ6" s="9">
        <v>37</v>
      </c>
      <c r="AK6" s="9">
        <v>102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14.5" x14ac:dyDescent="0.35">
      <c r="A7" s="66">
        <v>5</v>
      </c>
      <c r="B7" s="9">
        <v>4179</v>
      </c>
      <c r="C7" s="9">
        <v>3246</v>
      </c>
      <c r="D7" s="9">
        <v>220</v>
      </c>
      <c r="E7" s="9">
        <v>4111</v>
      </c>
      <c r="F7" s="9">
        <v>3653</v>
      </c>
      <c r="G7" s="9">
        <v>25110</v>
      </c>
      <c r="H7" s="9">
        <v>5960</v>
      </c>
      <c r="I7" s="9">
        <v>805</v>
      </c>
      <c r="J7" s="9">
        <v>21118</v>
      </c>
      <c r="K7" s="9">
        <v>6613</v>
      </c>
      <c r="L7" s="9">
        <v>27754</v>
      </c>
      <c r="M7" s="9">
        <v>21416</v>
      </c>
      <c r="N7" s="9">
        <v>6270</v>
      </c>
      <c r="O7" s="9">
        <v>221</v>
      </c>
      <c r="P7" s="9">
        <v>20960</v>
      </c>
      <c r="Q7" s="9">
        <v>6725</v>
      </c>
      <c r="R7" s="9">
        <v>27712</v>
      </c>
      <c r="S7" s="9">
        <v>20130</v>
      </c>
      <c r="T7" s="9">
        <v>5950</v>
      </c>
      <c r="U7" s="9">
        <v>936</v>
      </c>
      <c r="V7" s="9">
        <v>671</v>
      </c>
      <c r="W7" s="9">
        <v>208</v>
      </c>
      <c r="X7" s="9">
        <v>17355</v>
      </c>
      <c r="Y7" s="9">
        <v>6825</v>
      </c>
      <c r="Z7" s="9">
        <v>24245</v>
      </c>
      <c r="AA7" s="9">
        <v>16664</v>
      </c>
      <c r="AB7" s="9">
        <v>6158</v>
      </c>
      <c r="AC7" s="9">
        <v>1567</v>
      </c>
      <c r="AD7" s="9">
        <v>17867</v>
      </c>
      <c r="AE7" s="9">
        <v>6048</v>
      </c>
      <c r="AF7" s="9">
        <v>24074</v>
      </c>
      <c r="AG7" s="9">
        <v>20894</v>
      </c>
      <c r="AH7" s="9">
        <v>11226</v>
      </c>
      <c r="AI7" s="9">
        <v>344</v>
      </c>
      <c r="AJ7" s="9">
        <v>31</v>
      </c>
      <c r="AK7" s="9">
        <v>109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</row>
    <row r="8" spans="1:80" ht="14.5" x14ac:dyDescent="0.35">
      <c r="A8" s="66">
        <v>6</v>
      </c>
      <c r="B8" s="9">
        <v>5505</v>
      </c>
      <c r="C8" s="9">
        <v>4408</v>
      </c>
      <c r="D8" s="9">
        <v>244</v>
      </c>
      <c r="E8" s="9">
        <v>5566</v>
      </c>
      <c r="F8" s="9">
        <v>4567</v>
      </c>
      <c r="G8" s="9">
        <v>22142</v>
      </c>
      <c r="H8" s="9">
        <v>6488</v>
      </c>
      <c r="I8" s="9">
        <v>678</v>
      </c>
      <c r="J8" s="9">
        <v>17791</v>
      </c>
      <c r="K8" s="9">
        <v>6445</v>
      </c>
      <c r="L8" s="9">
        <v>24261</v>
      </c>
      <c r="M8" s="9">
        <v>18149</v>
      </c>
      <c r="N8" s="9">
        <v>5995</v>
      </c>
      <c r="O8" s="9">
        <v>287</v>
      </c>
      <c r="P8" s="9">
        <v>17844</v>
      </c>
      <c r="Q8" s="9">
        <v>6398</v>
      </c>
      <c r="R8" s="9">
        <v>24269</v>
      </c>
      <c r="S8" s="9">
        <v>20875</v>
      </c>
      <c r="T8" s="9">
        <v>7305</v>
      </c>
      <c r="U8" s="9">
        <v>959</v>
      </c>
      <c r="V8" s="9">
        <v>837</v>
      </c>
      <c r="W8" s="9">
        <v>303</v>
      </c>
      <c r="X8" s="9">
        <v>12288</v>
      </c>
      <c r="Y8" s="9">
        <v>5775</v>
      </c>
      <c r="Z8" s="9">
        <v>18120</v>
      </c>
      <c r="AA8" s="9">
        <v>11878</v>
      </c>
      <c r="AB8" s="9">
        <v>5322</v>
      </c>
      <c r="AC8" s="9">
        <v>1037</v>
      </c>
      <c r="AD8" s="9">
        <v>12684</v>
      </c>
      <c r="AE8" s="9">
        <v>5298</v>
      </c>
      <c r="AF8" s="9">
        <v>18082</v>
      </c>
      <c r="AG8" s="9">
        <v>18611</v>
      </c>
      <c r="AH8" s="9">
        <v>9793</v>
      </c>
      <c r="AI8" s="9">
        <v>317</v>
      </c>
      <c r="AJ8" s="9">
        <v>50</v>
      </c>
      <c r="AK8" s="9">
        <v>98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</row>
    <row r="9" spans="1:80" ht="14.5" x14ac:dyDescent="0.35">
      <c r="A9" s="66">
        <v>7</v>
      </c>
      <c r="B9" s="9">
        <v>7356</v>
      </c>
      <c r="C9" s="9">
        <v>4901</v>
      </c>
      <c r="D9" s="9">
        <v>214</v>
      </c>
      <c r="E9" s="9">
        <v>7625</v>
      </c>
      <c r="F9" s="9">
        <v>4746</v>
      </c>
      <c r="G9" s="9">
        <v>19747</v>
      </c>
      <c r="H9" s="9">
        <v>6081</v>
      </c>
      <c r="I9" s="9">
        <v>545</v>
      </c>
      <c r="J9" s="9">
        <v>15505</v>
      </c>
      <c r="K9" s="9">
        <v>5757</v>
      </c>
      <c r="L9" s="9">
        <v>21286</v>
      </c>
      <c r="M9" s="9">
        <v>15749</v>
      </c>
      <c r="N9" s="9">
        <v>5483</v>
      </c>
      <c r="O9" s="9">
        <v>185</v>
      </c>
      <c r="P9" s="9">
        <v>15576</v>
      </c>
      <c r="Q9" s="9">
        <v>5659</v>
      </c>
      <c r="R9" s="9">
        <v>21256</v>
      </c>
      <c r="S9" s="9">
        <v>19813</v>
      </c>
      <c r="T9" s="9">
        <v>6956</v>
      </c>
      <c r="U9" s="9">
        <v>683</v>
      </c>
      <c r="V9" s="9">
        <v>502</v>
      </c>
      <c r="W9" s="9">
        <v>258</v>
      </c>
      <c r="X9" s="9">
        <v>11537</v>
      </c>
      <c r="Y9" s="9">
        <v>5416</v>
      </c>
      <c r="Z9" s="9">
        <v>17002</v>
      </c>
      <c r="AA9" s="9">
        <v>11173</v>
      </c>
      <c r="AB9" s="9">
        <v>5108</v>
      </c>
      <c r="AC9" s="9">
        <v>868</v>
      </c>
      <c r="AD9" s="9">
        <v>11921</v>
      </c>
      <c r="AE9" s="9">
        <v>4924</v>
      </c>
      <c r="AF9" s="9">
        <v>16919</v>
      </c>
      <c r="AG9" s="9">
        <v>18433</v>
      </c>
      <c r="AH9" s="9">
        <v>9047</v>
      </c>
      <c r="AI9" s="9">
        <v>233</v>
      </c>
      <c r="AJ9" s="9">
        <v>37</v>
      </c>
      <c r="AK9" s="9">
        <v>94</v>
      </c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</row>
    <row r="10" spans="1:80" ht="14.5" x14ac:dyDescent="0.35">
      <c r="A10" s="66">
        <v>8</v>
      </c>
      <c r="B10" s="9">
        <v>8409</v>
      </c>
      <c r="C10" s="9">
        <v>7393</v>
      </c>
      <c r="D10" s="9">
        <v>291</v>
      </c>
      <c r="E10" s="9">
        <v>8737</v>
      </c>
      <c r="F10" s="9">
        <v>7247</v>
      </c>
      <c r="G10" s="9">
        <v>20218</v>
      </c>
      <c r="H10" s="9">
        <v>8342</v>
      </c>
      <c r="I10" s="9">
        <v>600</v>
      </c>
      <c r="J10" s="9">
        <v>16117</v>
      </c>
      <c r="K10" s="9">
        <v>8077</v>
      </c>
      <c r="L10" s="9">
        <v>24220</v>
      </c>
      <c r="M10" s="9">
        <v>16410</v>
      </c>
      <c r="N10" s="9">
        <v>7719</v>
      </c>
      <c r="O10" s="9">
        <v>212</v>
      </c>
      <c r="P10" s="9">
        <v>16176</v>
      </c>
      <c r="Q10" s="9">
        <v>7988</v>
      </c>
      <c r="R10" s="9">
        <v>24194</v>
      </c>
      <c r="S10" s="9">
        <v>20514</v>
      </c>
      <c r="T10" s="9">
        <v>9619</v>
      </c>
      <c r="U10" s="9">
        <v>878</v>
      </c>
      <c r="V10" s="9">
        <v>584</v>
      </c>
      <c r="W10" s="9">
        <v>299</v>
      </c>
      <c r="X10" s="9">
        <v>12820</v>
      </c>
      <c r="Y10" s="9">
        <v>8351</v>
      </c>
      <c r="Z10" s="9">
        <v>21229</v>
      </c>
      <c r="AA10" s="9">
        <v>12312</v>
      </c>
      <c r="AB10" s="9">
        <v>7936</v>
      </c>
      <c r="AC10" s="9">
        <v>1152</v>
      </c>
      <c r="AD10" s="9">
        <v>13412</v>
      </c>
      <c r="AE10" s="9">
        <v>7647</v>
      </c>
      <c r="AF10" s="9">
        <v>21150</v>
      </c>
      <c r="AG10" s="9">
        <v>19388</v>
      </c>
      <c r="AH10" s="9">
        <v>12735</v>
      </c>
      <c r="AI10" s="9">
        <v>283</v>
      </c>
      <c r="AJ10" s="9">
        <v>58</v>
      </c>
      <c r="AK10" s="9">
        <v>103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</row>
    <row r="11" spans="1:80" ht="14.5" x14ac:dyDescent="0.35">
      <c r="A11" s="66">
        <v>9</v>
      </c>
      <c r="B11" s="9">
        <v>8460</v>
      </c>
      <c r="C11" s="9">
        <v>6040</v>
      </c>
      <c r="D11" s="9">
        <v>304</v>
      </c>
      <c r="E11" s="9">
        <v>8657</v>
      </c>
      <c r="F11" s="9">
        <v>6021</v>
      </c>
      <c r="G11" s="9">
        <v>22075</v>
      </c>
      <c r="H11" s="9">
        <v>7272</v>
      </c>
      <c r="I11" s="9">
        <v>657</v>
      </c>
      <c r="J11" s="9">
        <v>16776</v>
      </c>
      <c r="K11" s="9">
        <v>7008</v>
      </c>
      <c r="L11" s="9">
        <v>23816</v>
      </c>
      <c r="M11" s="9">
        <v>17008</v>
      </c>
      <c r="N11" s="9">
        <v>6669</v>
      </c>
      <c r="O11" s="9">
        <v>219</v>
      </c>
      <c r="P11" s="9">
        <v>16747</v>
      </c>
      <c r="Q11" s="9">
        <v>6972</v>
      </c>
      <c r="R11" s="9">
        <v>23746</v>
      </c>
      <c r="S11" s="9">
        <v>20549</v>
      </c>
      <c r="T11" s="9">
        <v>8369</v>
      </c>
      <c r="U11" s="9">
        <v>837</v>
      </c>
      <c r="V11" s="9">
        <v>581</v>
      </c>
      <c r="W11" s="9">
        <v>249</v>
      </c>
      <c r="X11" s="9">
        <v>12307</v>
      </c>
      <c r="Y11" s="9">
        <v>6864</v>
      </c>
      <c r="Z11" s="9">
        <v>19216</v>
      </c>
      <c r="AA11" s="9">
        <v>11940</v>
      </c>
      <c r="AB11" s="9">
        <v>6494</v>
      </c>
      <c r="AC11" s="9">
        <v>929</v>
      </c>
      <c r="AD11" s="9">
        <v>12852</v>
      </c>
      <c r="AE11" s="9">
        <v>6285</v>
      </c>
      <c r="AF11" s="9">
        <v>19207</v>
      </c>
      <c r="AG11" s="9">
        <v>20777</v>
      </c>
      <c r="AH11" s="9">
        <v>11608</v>
      </c>
      <c r="AI11" s="9">
        <v>250</v>
      </c>
      <c r="AJ11" s="9">
        <v>63</v>
      </c>
      <c r="AK11" s="9">
        <v>92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</row>
    <row r="12" spans="1:80" ht="14.5" x14ac:dyDescent="0.35">
      <c r="A12" s="66">
        <v>10</v>
      </c>
      <c r="B12" s="9">
        <v>7742</v>
      </c>
      <c r="C12" s="9">
        <v>5581</v>
      </c>
      <c r="D12" s="9">
        <v>249</v>
      </c>
      <c r="E12" s="9">
        <v>7662</v>
      </c>
      <c r="F12" s="9">
        <v>5859</v>
      </c>
      <c r="G12" s="9">
        <v>19295</v>
      </c>
      <c r="H12" s="9">
        <v>6944</v>
      </c>
      <c r="I12" s="9">
        <v>552</v>
      </c>
      <c r="J12" s="9">
        <v>15148</v>
      </c>
      <c r="K12" s="9">
        <v>7516</v>
      </c>
      <c r="L12" s="9">
        <v>22692</v>
      </c>
      <c r="M12" s="9">
        <v>15389</v>
      </c>
      <c r="N12" s="9">
        <v>7220</v>
      </c>
      <c r="O12" s="9">
        <v>186</v>
      </c>
      <c r="P12" s="9">
        <v>15089</v>
      </c>
      <c r="Q12" s="9">
        <v>7553</v>
      </c>
      <c r="R12" s="9">
        <v>22672</v>
      </c>
      <c r="S12" s="9">
        <v>18659</v>
      </c>
      <c r="T12" s="9">
        <v>7849</v>
      </c>
      <c r="U12" s="9">
        <v>742</v>
      </c>
      <c r="V12" s="9">
        <v>515</v>
      </c>
      <c r="W12" s="9">
        <v>221</v>
      </c>
      <c r="X12" s="9">
        <v>12443</v>
      </c>
      <c r="Y12" s="9">
        <v>7315</v>
      </c>
      <c r="Z12" s="9">
        <v>19794</v>
      </c>
      <c r="AA12" s="9">
        <v>12046</v>
      </c>
      <c r="AB12" s="9">
        <v>6830</v>
      </c>
      <c r="AC12" s="9">
        <v>1027</v>
      </c>
      <c r="AD12" s="9">
        <v>12954</v>
      </c>
      <c r="AE12" s="9">
        <v>6649</v>
      </c>
      <c r="AF12" s="9">
        <v>19705</v>
      </c>
      <c r="AG12" s="9">
        <v>18692</v>
      </c>
      <c r="AH12" s="9">
        <v>10922</v>
      </c>
      <c r="AI12" s="9">
        <v>198</v>
      </c>
      <c r="AJ12" s="9">
        <v>42</v>
      </c>
      <c r="AK12" s="9">
        <v>58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</row>
    <row r="13" spans="1:80" ht="14.5" x14ac:dyDescent="0.35">
      <c r="A13" s="66">
        <v>11</v>
      </c>
      <c r="B13" s="9">
        <v>8677</v>
      </c>
      <c r="C13" s="9">
        <v>7459</v>
      </c>
      <c r="D13" s="9">
        <v>295</v>
      </c>
      <c r="E13" s="9">
        <v>8837</v>
      </c>
      <c r="F13" s="9">
        <v>7460</v>
      </c>
      <c r="G13" s="9">
        <v>22010</v>
      </c>
      <c r="H13" s="9">
        <v>9827</v>
      </c>
      <c r="I13" s="9">
        <v>579</v>
      </c>
      <c r="J13" s="9">
        <v>16734</v>
      </c>
      <c r="K13" s="9">
        <v>9689</v>
      </c>
      <c r="L13" s="9">
        <v>26443</v>
      </c>
      <c r="M13" s="9">
        <v>17072</v>
      </c>
      <c r="N13" s="9">
        <v>9268</v>
      </c>
      <c r="O13" s="9">
        <v>208</v>
      </c>
      <c r="P13" s="9">
        <v>16805</v>
      </c>
      <c r="Q13" s="9">
        <v>9589</v>
      </c>
      <c r="R13" s="9">
        <v>26418</v>
      </c>
      <c r="S13" s="9">
        <v>21064</v>
      </c>
      <c r="T13" s="9">
        <v>11432</v>
      </c>
      <c r="U13" s="9">
        <v>866</v>
      </c>
      <c r="V13" s="9">
        <v>638</v>
      </c>
      <c r="W13" s="9">
        <v>243</v>
      </c>
      <c r="X13" s="9">
        <v>12656</v>
      </c>
      <c r="Y13" s="9">
        <v>9614</v>
      </c>
      <c r="Z13" s="9">
        <v>22314</v>
      </c>
      <c r="AA13" s="9">
        <v>12315</v>
      </c>
      <c r="AB13" s="9">
        <v>9131</v>
      </c>
      <c r="AC13" s="9">
        <v>1050</v>
      </c>
      <c r="AD13" s="9">
        <v>13375</v>
      </c>
      <c r="AE13" s="9">
        <v>8800</v>
      </c>
      <c r="AF13" s="9">
        <v>22253</v>
      </c>
      <c r="AG13" s="9">
        <v>20540</v>
      </c>
      <c r="AH13" s="9">
        <v>14895</v>
      </c>
      <c r="AI13" s="9">
        <v>251</v>
      </c>
      <c r="AJ13" s="9">
        <v>53</v>
      </c>
      <c r="AK13" s="9">
        <v>72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4.5" x14ac:dyDescent="0.35">
      <c r="A14" s="66">
        <v>12</v>
      </c>
      <c r="B14" s="9">
        <v>8610</v>
      </c>
      <c r="C14" s="9">
        <v>7848</v>
      </c>
      <c r="D14" s="9">
        <v>344</v>
      </c>
      <c r="E14" s="9">
        <v>8698</v>
      </c>
      <c r="F14" s="9">
        <v>8029</v>
      </c>
      <c r="G14" s="9">
        <v>23122</v>
      </c>
      <c r="H14" s="9">
        <v>10067</v>
      </c>
      <c r="I14" s="9">
        <v>809</v>
      </c>
      <c r="J14" s="9">
        <v>18250</v>
      </c>
      <c r="K14" s="9">
        <v>10217</v>
      </c>
      <c r="L14" s="9">
        <v>28504</v>
      </c>
      <c r="M14" s="9">
        <v>18639</v>
      </c>
      <c r="N14" s="9">
        <v>9714</v>
      </c>
      <c r="O14" s="9">
        <v>270</v>
      </c>
      <c r="P14" s="9">
        <v>18268</v>
      </c>
      <c r="Q14" s="9">
        <v>10178</v>
      </c>
      <c r="R14" s="9">
        <v>28487</v>
      </c>
      <c r="S14" s="9">
        <v>22013</v>
      </c>
      <c r="T14" s="9">
        <v>11771</v>
      </c>
      <c r="U14" s="9">
        <v>1177</v>
      </c>
      <c r="V14" s="9">
        <v>805</v>
      </c>
      <c r="W14" s="9">
        <v>281</v>
      </c>
      <c r="X14" s="9">
        <v>14555</v>
      </c>
      <c r="Y14" s="9">
        <v>10559</v>
      </c>
      <c r="Z14" s="9">
        <v>25191</v>
      </c>
      <c r="AA14" s="9">
        <v>13954</v>
      </c>
      <c r="AB14" s="9">
        <v>10063</v>
      </c>
      <c r="AC14" s="9">
        <v>1360</v>
      </c>
      <c r="AD14" s="9">
        <v>15344</v>
      </c>
      <c r="AE14" s="9">
        <v>9683</v>
      </c>
      <c r="AF14" s="9">
        <v>25130</v>
      </c>
      <c r="AG14" s="9">
        <v>21626</v>
      </c>
      <c r="AH14" s="9">
        <v>16070</v>
      </c>
      <c r="AI14" s="9">
        <v>379</v>
      </c>
      <c r="AJ14" s="9">
        <v>68</v>
      </c>
      <c r="AK14" s="9">
        <v>112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4.5" x14ac:dyDescent="0.35">
      <c r="A15" s="66">
        <v>13</v>
      </c>
      <c r="B15" s="9">
        <v>5504</v>
      </c>
      <c r="C15" s="9">
        <v>5445</v>
      </c>
      <c r="D15" s="9">
        <v>264</v>
      </c>
      <c r="E15" s="9">
        <v>5708</v>
      </c>
      <c r="F15" s="9">
        <v>5463</v>
      </c>
      <c r="G15" s="9">
        <v>20106</v>
      </c>
      <c r="H15" s="9">
        <v>8042</v>
      </c>
      <c r="I15" s="9">
        <v>657</v>
      </c>
      <c r="J15" s="9">
        <v>15162</v>
      </c>
      <c r="K15" s="9">
        <v>7665</v>
      </c>
      <c r="L15" s="9">
        <v>22860</v>
      </c>
      <c r="M15" s="9">
        <v>15366</v>
      </c>
      <c r="N15" s="9">
        <v>7444</v>
      </c>
      <c r="O15" s="9">
        <v>270</v>
      </c>
      <c r="P15" s="9">
        <v>15277</v>
      </c>
      <c r="Q15" s="9">
        <v>7579</v>
      </c>
      <c r="R15" s="9">
        <v>22880</v>
      </c>
      <c r="S15" s="9">
        <v>19769</v>
      </c>
      <c r="T15" s="9">
        <v>9788</v>
      </c>
      <c r="U15" s="9">
        <v>1146</v>
      </c>
      <c r="V15" s="9">
        <v>660</v>
      </c>
      <c r="W15" s="9">
        <v>338</v>
      </c>
      <c r="X15" s="9">
        <v>10994</v>
      </c>
      <c r="Y15" s="9">
        <v>7991</v>
      </c>
      <c r="Z15" s="9">
        <v>19028</v>
      </c>
      <c r="AA15" s="9">
        <v>10532</v>
      </c>
      <c r="AB15" s="9">
        <v>7564</v>
      </c>
      <c r="AC15" s="9">
        <v>1091</v>
      </c>
      <c r="AD15" s="9">
        <v>11489</v>
      </c>
      <c r="AE15" s="9">
        <v>7399</v>
      </c>
      <c r="AF15" s="9">
        <v>18961</v>
      </c>
      <c r="AG15" s="9">
        <v>18377</v>
      </c>
      <c r="AH15" s="9">
        <v>12932</v>
      </c>
      <c r="AI15" s="9">
        <v>345</v>
      </c>
      <c r="AJ15" s="9">
        <v>47</v>
      </c>
      <c r="AK15" s="9">
        <v>80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4.5" x14ac:dyDescent="0.35">
      <c r="A16" s="66">
        <v>14</v>
      </c>
      <c r="B16" s="9">
        <v>5724</v>
      </c>
      <c r="C16" s="9">
        <v>5653</v>
      </c>
      <c r="D16" s="9">
        <v>278</v>
      </c>
      <c r="E16" s="9">
        <v>5750</v>
      </c>
      <c r="F16" s="9">
        <v>5877</v>
      </c>
      <c r="G16" s="9">
        <v>22600</v>
      </c>
      <c r="H16" s="9">
        <v>8634</v>
      </c>
      <c r="I16" s="9">
        <v>675</v>
      </c>
      <c r="J16" s="9">
        <v>18230</v>
      </c>
      <c r="K16" s="9">
        <v>8773</v>
      </c>
      <c r="L16" s="9">
        <v>27026</v>
      </c>
      <c r="M16" s="9">
        <v>18521</v>
      </c>
      <c r="N16" s="9">
        <v>8363</v>
      </c>
      <c r="O16" s="9">
        <v>249</v>
      </c>
      <c r="P16" s="9">
        <v>18218</v>
      </c>
      <c r="Q16" s="9">
        <v>8763</v>
      </c>
      <c r="R16" s="9">
        <v>27011</v>
      </c>
      <c r="S16" s="9">
        <v>20925</v>
      </c>
      <c r="T16" s="9">
        <v>9746</v>
      </c>
      <c r="U16" s="9">
        <v>1029</v>
      </c>
      <c r="V16" s="9">
        <v>803</v>
      </c>
      <c r="W16" s="9">
        <v>294</v>
      </c>
      <c r="X16" s="9">
        <v>14339</v>
      </c>
      <c r="Y16" s="9">
        <v>8978</v>
      </c>
      <c r="Z16" s="9">
        <v>23358</v>
      </c>
      <c r="AA16" s="9">
        <v>13856</v>
      </c>
      <c r="AB16" s="9">
        <v>8402</v>
      </c>
      <c r="AC16" s="9">
        <v>1281</v>
      </c>
      <c r="AD16" s="9">
        <v>15059</v>
      </c>
      <c r="AE16" s="9">
        <v>8150</v>
      </c>
      <c r="AF16" s="9">
        <v>23286</v>
      </c>
      <c r="AG16" s="9">
        <v>20839</v>
      </c>
      <c r="AH16" s="9">
        <v>14716</v>
      </c>
      <c r="AI16" s="9">
        <v>301</v>
      </c>
      <c r="AJ16" s="9">
        <v>49</v>
      </c>
      <c r="AK16" s="9">
        <v>89</v>
      </c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4.5" x14ac:dyDescent="0.35">
      <c r="A17" s="66">
        <v>15</v>
      </c>
      <c r="B17" s="9">
        <v>5866</v>
      </c>
      <c r="C17" s="9">
        <v>6844</v>
      </c>
      <c r="D17" s="9">
        <v>290</v>
      </c>
      <c r="E17" s="9">
        <v>5773</v>
      </c>
      <c r="F17" s="9">
        <v>7281</v>
      </c>
      <c r="G17" s="9">
        <v>21233</v>
      </c>
      <c r="H17" s="9">
        <v>10775</v>
      </c>
      <c r="I17" s="9">
        <v>690</v>
      </c>
      <c r="J17" s="9">
        <v>16936</v>
      </c>
      <c r="K17" s="9">
        <v>10848</v>
      </c>
      <c r="L17" s="9">
        <v>27815</v>
      </c>
      <c r="M17" s="9">
        <v>17217</v>
      </c>
      <c r="N17" s="9">
        <v>10497</v>
      </c>
      <c r="O17" s="9">
        <v>207</v>
      </c>
      <c r="P17" s="9">
        <v>16820</v>
      </c>
      <c r="Q17" s="9">
        <v>10950</v>
      </c>
      <c r="R17" s="9">
        <v>27806</v>
      </c>
      <c r="S17" s="9">
        <v>18956</v>
      </c>
      <c r="T17" s="9">
        <v>11880</v>
      </c>
      <c r="U17" s="9">
        <v>907</v>
      </c>
      <c r="V17" s="9">
        <v>701</v>
      </c>
      <c r="W17" s="9">
        <v>243</v>
      </c>
      <c r="X17" s="9">
        <v>13819</v>
      </c>
      <c r="Y17" s="9">
        <v>10745</v>
      </c>
      <c r="Z17" s="9">
        <v>24614</v>
      </c>
      <c r="AA17" s="9">
        <v>13352</v>
      </c>
      <c r="AB17" s="9">
        <v>10015</v>
      </c>
      <c r="AC17" s="9">
        <v>1426</v>
      </c>
      <c r="AD17" s="9">
        <v>14540</v>
      </c>
      <c r="AE17" s="9">
        <v>9820</v>
      </c>
      <c r="AF17" s="9">
        <v>24464</v>
      </c>
      <c r="AG17" s="9">
        <v>16197</v>
      </c>
      <c r="AH17" s="9">
        <v>16027</v>
      </c>
      <c r="AI17" s="9">
        <v>232</v>
      </c>
      <c r="AJ17" s="9">
        <v>23</v>
      </c>
      <c r="AK17" s="9">
        <v>62</v>
      </c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4.5" x14ac:dyDescent="0.35">
      <c r="A18" s="66">
        <v>16</v>
      </c>
      <c r="B18" s="9">
        <v>7728</v>
      </c>
      <c r="C18" s="9">
        <v>6377</v>
      </c>
      <c r="D18" s="9">
        <v>374</v>
      </c>
      <c r="E18" s="9">
        <v>7709</v>
      </c>
      <c r="F18" s="9">
        <v>6736</v>
      </c>
      <c r="G18" s="9">
        <v>25971</v>
      </c>
      <c r="H18" s="9">
        <v>9280</v>
      </c>
      <c r="I18" s="9">
        <v>765</v>
      </c>
      <c r="J18" s="9">
        <v>21166</v>
      </c>
      <c r="K18" s="9">
        <v>8957</v>
      </c>
      <c r="L18" s="9">
        <v>30164</v>
      </c>
      <c r="M18" s="9">
        <v>21450</v>
      </c>
      <c r="N18" s="9">
        <v>8547</v>
      </c>
      <c r="O18" s="9">
        <v>315</v>
      </c>
      <c r="P18" s="9">
        <v>21131</v>
      </c>
      <c r="Q18" s="9">
        <v>8989</v>
      </c>
      <c r="R18" s="9">
        <v>30159</v>
      </c>
      <c r="S18" s="9">
        <v>23622</v>
      </c>
      <c r="T18" s="9">
        <v>10405</v>
      </c>
      <c r="U18" s="9">
        <v>1140</v>
      </c>
      <c r="V18" s="9">
        <v>682</v>
      </c>
      <c r="W18" s="9">
        <v>343</v>
      </c>
      <c r="X18" s="9">
        <v>16673</v>
      </c>
      <c r="Y18" s="9">
        <v>8878</v>
      </c>
      <c r="Z18" s="9">
        <v>25604</v>
      </c>
      <c r="AA18" s="9">
        <v>16027</v>
      </c>
      <c r="AB18" s="9">
        <v>8358</v>
      </c>
      <c r="AC18" s="9">
        <v>1431</v>
      </c>
      <c r="AD18" s="9">
        <v>17222</v>
      </c>
      <c r="AE18" s="9">
        <v>8257</v>
      </c>
      <c r="AF18" s="9">
        <v>25560</v>
      </c>
      <c r="AG18" s="9">
        <v>23213</v>
      </c>
      <c r="AH18" s="9">
        <v>14598</v>
      </c>
      <c r="AI18" s="9">
        <v>365</v>
      </c>
      <c r="AJ18" s="9">
        <v>46</v>
      </c>
      <c r="AK18" s="9">
        <v>108</v>
      </c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14.5" x14ac:dyDescent="0.35">
      <c r="A19" s="66">
        <v>17</v>
      </c>
      <c r="B19" s="9">
        <v>6379</v>
      </c>
      <c r="C19" s="9">
        <v>5090</v>
      </c>
      <c r="D19" s="9">
        <v>235</v>
      </c>
      <c r="E19" s="9">
        <v>6520</v>
      </c>
      <c r="F19" s="9">
        <v>5093</v>
      </c>
      <c r="G19" s="9">
        <v>19029</v>
      </c>
      <c r="H19" s="9">
        <v>6580</v>
      </c>
      <c r="I19" s="9">
        <v>542</v>
      </c>
      <c r="J19" s="9">
        <v>14054</v>
      </c>
      <c r="K19" s="9">
        <v>6168</v>
      </c>
      <c r="L19" s="9">
        <v>20246</v>
      </c>
      <c r="M19" s="9">
        <v>14227</v>
      </c>
      <c r="N19" s="9">
        <v>5858</v>
      </c>
      <c r="O19" s="9">
        <v>255</v>
      </c>
      <c r="P19" s="9">
        <v>14053</v>
      </c>
      <c r="Q19" s="9">
        <v>6142</v>
      </c>
      <c r="R19" s="9">
        <v>20220</v>
      </c>
      <c r="S19" s="9">
        <v>18315</v>
      </c>
      <c r="T19" s="9">
        <v>8012</v>
      </c>
      <c r="U19" s="9">
        <v>836</v>
      </c>
      <c r="V19" s="9">
        <v>499</v>
      </c>
      <c r="W19" s="9">
        <v>277</v>
      </c>
      <c r="X19" s="9">
        <v>10218</v>
      </c>
      <c r="Y19" s="9">
        <v>6262</v>
      </c>
      <c r="Z19" s="9">
        <v>16518</v>
      </c>
      <c r="AA19" s="9">
        <v>9866</v>
      </c>
      <c r="AB19" s="9">
        <v>5807</v>
      </c>
      <c r="AC19" s="9">
        <v>955</v>
      </c>
      <c r="AD19" s="9">
        <v>10522</v>
      </c>
      <c r="AE19" s="9">
        <v>5890</v>
      </c>
      <c r="AF19" s="9">
        <v>16473</v>
      </c>
      <c r="AG19" s="9">
        <v>17651</v>
      </c>
      <c r="AH19" s="9">
        <v>10595</v>
      </c>
      <c r="AI19" s="9">
        <v>274</v>
      </c>
      <c r="AJ19" s="9">
        <v>43</v>
      </c>
      <c r="AK19" s="9">
        <v>66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5" x14ac:dyDescent="0.35">
      <c r="A20" s="66">
        <v>18</v>
      </c>
      <c r="B20" s="9">
        <v>6675</v>
      </c>
      <c r="C20" s="9">
        <v>6766</v>
      </c>
      <c r="D20" s="9">
        <v>284</v>
      </c>
      <c r="E20" s="9">
        <v>6944</v>
      </c>
      <c r="F20" s="9">
        <v>6712</v>
      </c>
      <c r="G20" s="9">
        <v>19073</v>
      </c>
      <c r="H20" s="9">
        <v>8992</v>
      </c>
      <c r="I20" s="9">
        <v>609</v>
      </c>
      <c r="J20" s="9">
        <v>13866</v>
      </c>
      <c r="K20" s="9">
        <v>8277</v>
      </c>
      <c r="L20" s="9">
        <v>22164</v>
      </c>
      <c r="M20" s="9">
        <v>14064</v>
      </c>
      <c r="N20" s="9">
        <v>7908</v>
      </c>
      <c r="O20" s="9">
        <v>271</v>
      </c>
      <c r="P20" s="9">
        <v>13876</v>
      </c>
      <c r="Q20" s="9">
        <v>8251</v>
      </c>
      <c r="R20" s="9">
        <v>22150</v>
      </c>
      <c r="S20" s="9">
        <v>18376</v>
      </c>
      <c r="T20" s="9">
        <v>10499</v>
      </c>
      <c r="U20" s="9">
        <v>1071</v>
      </c>
      <c r="V20" s="9">
        <v>580</v>
      </c>
      <c r="W20" s="9">
        <v>279</v>
      </c>
      <c r="X20" s="9">
        <v>9667</v>
      </c>
      <c r="Y20" s="9">
        <v>8186</v>
      </c>
      <c r="Z20" s="9">
        <v>17898</v>
      </c>
      <c r="AA20" s="9">
        <v>9251</v>
      </c>
      <c r="AB20" s="9">
        <v>7826</v>
      </c>
      <c r="AC20" s="9">
        <v>947</v>
      </c>
      <c r="AD20" s="9">
        <v>10108</v>
      </c>
      <c r="AE20" s="9">
        <v>7718</v>
      </c>
      <c r="AF20" s="9">
        <v>17886</v>
      </c>
      <c r="AG20" s="9">
        <v>17939</v>
      </c>
      <c r="AH20" s="9">
        <v>13442</v>
      </c>
      <c r="AI20" s="9">
        <v>284</v>
      </c>
      <c r="AJ20" s="9">
        <v>36</v>
      </c>
      <c r="AK20" s="9">
        <v>63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x14ac:dyDescent="0.25"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x14ac:dyDescent="0.25"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x14ac:dyDescent="0.25"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x14ac:dyDescent="0.25"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x14ac:dyDescent="0.25"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x14ac:dyDescent="0.25"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x14ac:dyDescent="0.25"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x14ac:dyDescent="0.25"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x14ac:dyDescent="0.25"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x14ac:dyDescent="0.25"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x14ac:dyDescent="0.25"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x14ac:dyDescent="0.25"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42:80" x14ac:dyDescent="0.25"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42:80" x14ac:dyDescent="0.25"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42:80" x14ac:dyDescent="0.25"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42:80" x14ac:dyDescent="0.25"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</row>
    <row r="37" spans="42:80" x14ac:dyDescent="0.25"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</row>
    <row r="38" spans="42:80" x14ac:dyDescent="0.25"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42:80" x14ac:dyDescent="0.25"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42:80" x14ac:dyDescent="0.25"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</row>
    <row r="41" spans="42:80" x14ac:dyDescent="0.25"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</row>
    <row r="42" spans="42:80" x14ac:dyDescent="0.25"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</row>
    <row r="43" spans="42:80" x14ac:dyDescent="0.25"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</row>
    <row r="44" spans="42:80" x14ac:dyDescent="0.25"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</row>
    <row r="45" spans="42:80" x14ac:dyDescent="0.25"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</row>
    <row r="46" spans="42:80" x14ac:dyDescent="0.25"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</row>
    <row r="47" spans="42:80" x14ac:dyDescent="0.25"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</row>
    <row r="48" spans="42:80" x14ac:dyDescent="0.25"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</row>
    <row r="49" spans="42:80" x14ac:dyDescent="0.25"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</row>
    <row r="50" spans="42:80" x14ac:dyDescent="0.25"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</row>
    <row r="51" spans="42:80" x14ac:dyDescent="0.25"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</row>
    <row r="52" spans="42:80" x14ac:dyDescent="0.25"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</row>
    <row r="53" spans="42:80" x14ac:dyDescent="0.25"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</row>
    <row r="54" spans="42:80" x14ac:dyDescent="0.25"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</row>
    <row r="55" spans="42:80" x14ac:dyDescent="0.25"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</row>
    <row r="56" spans="42:80" x14ac:dyDescent="0.25"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</row>
    <row r="57" spans="42:80" x14ac:dyDescent="0.25"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</row>
    <row r="58" spans="42:80" x14ac:dyDescent="0.25"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</row>
    <row r="59" spans="42:80" x14ac:dyDescent="0.25"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42:80" x14ac:dyDescent="0.25"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</row>
    <row r="61" spans="42:80" x14ac:dyDescent="0.25"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</row>
    <row r="62" spans="42:80" x14ac:dyDescent="0.25"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</row>
    <row r="63" spans="42:80" x14ac:dyDescent="0.25"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</row>
    <row r="64" spans="42:80" x14ac:dyDescent="0.25"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</row>
    <row r="65" spans="42:80" x14ac:dyDescent="0.25"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  <row r="66" spans="42:80" x14ac:dyDescent="0.25"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</row>
    <row r="67" spans="42:80" x14ac:dyDescent="0.25"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</row>
    <row r="68" spans="42:80" x14ac:dyDescent="0.25"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</row>
    <row r="69" spans="42:80" x14ac:dyDescent="0.25"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</row>
    <row r="70" spans="42:80" x14ac:dyDescent="0.25"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</row>
    <row r="71" spans="42:80" x14ac:dyDescent="0.25"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</row>
    <row r="72" spans="42:80" x14ac:dyDescent="0.25"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42:80" x14ac:dyDescent="0.25"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42:80" x14ac:dyDescent="0.25"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</row>
    <row r="75" spans="42:80" x14ac:dyDescent="0.25"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</row>
    <row r="76" spans="42:80" x14ac:dyDescent="0.25"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</row>
    <row r="77" spans="42:80" x14ac:dyDescent="0.25"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</row>
    <row r="78" spans="42:80" x14ac:dyDescent="0.25"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</row>
    <row r="79" spans="42:80" x14ac:dyDescent="0.25"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</row>
    <row r="80" spans="42:80" x14ac:dyDescent="0.25"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</row>
    <row r="81" spans="42:80" x14ac:dyDescent="0.25"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</row>
    <row r="82" spans="42:80" x14ac:dyDescent="0.25"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</row>
    <row r="83" spans="42:80" x14ac:dyDescent="0.25"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</row>
    <row r="84" spans="42:80" x14ac:dyDescent="0.25"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</row>
    <row r="85" spans="42:80" x14ac:dyDescent="0.25"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</row>
    <row r="86" spans="42:80" x14ac:dyDescent="0.25"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</row>
    <row r="87" spans="42:80" x14ac:dyDescent="0.25"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</row>
    <row r="88" spans="42:80" x14ac:dyDescent="0.25"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</row>
    <row r="89" spans="42:80" x14ac:dyDescent="0.25"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</row>
    <row r="90" spans="42:80" x14ac:dyDescent="0.25"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</row>
    <row r="91" spans="42:80" x14ac:dyDescent="0.25"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</row>
    <row r="92" spans="42:80" x14ac:dyDescent="0.25"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</row>
    <row r="93" spans="42:80" x14ac:dyDescent="0.25"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</row>
    <row r="94" spans="42:80" x14ac:dyDescent="0.25"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</row>
    <row r="95" spans="42:80" x14ac:dyDescent="0.25"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</row>
    <row r="96" spans="42:80" x14ac:dyDescent="0.25"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</row>
    <row r="97" spans="42:80" x14ac:dyDescent="0.25"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</row>
    <row r="98" spans="42:80" x14ac:dyDescent="0.25"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</row>
    <row r="99" spans="42:80" x14ac:dyDescent="0.25"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</row>
    <row r="100" spans="42:80" x14ac:dyDescent="0.25"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</row>
    <row r="101" spans="42:80" x14ac:dyDescent="0.25"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</row>
    <row r="102" spans="42:80" x14ac:dyDescent="0.25"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2021-09-02T16:16:49Z</dcterms:modified>
</cp:coreProperties>
</file>