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rawer JohnMorgan\A3 Statewide HOD\"/>
    </mc:Choice>
  </mc:AlternateContent>
  <bookViews>
    <workbookView xWindow="0" yWindow="0" windowWidth="30120" windowHeight="9130"/>
  </bookViews>
  <sheets>
    <sheet name="Population Totals" sheetId="1" r:id="rId1"/>
    <sheet name="Racial Demographics" sheetId="2" r:id="rId2"/>
    <sheet name="Voting Age" sheetId="3" r:id="rId3"/>
    <sheet name="Election Results" sheetId="4" r:id="rId4"/>
  </sheets>
  <definedNames>
    <definedName name="test">'Population Totals'!#REF!</definedName>
  </definedNames>
  <calcPr calcId="162913"/>
</workbook>
</file>

<file path=xl/calcChain.xml><?xml version="1.0" encoding="utf-8"?>
<calcChain xmlns="http://schemas.openxmlformats.org/spreadsheetml/2006/main">
  <c r="L102" i="3" l="1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P88" i="1" s="1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P72" i="1" s="1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P56" i="1" s="1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P40" i="1" s="1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P24" i="1" s="1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P8" i="1" s="1"/>
  <c r="L7" i="3"/>
  <c r="L6" i="3"/>
  <c r="L5" i="3"/>
  <c r="L4" i="3"/>
  <c r="L3" i="3"/>
  <c r="B102" i="2"/>
  <c r="O102" i="2" s="1"/>
  <c r="H102" i="2" s="1"/>
  <c r="J102" i="1" s="1"/>
  <c r="E101" i="2"/>
  <c r="G101" i="1" s="1"/>
  <c r="B101" i="2"/>
  <c r="O101" i="2" s="1"/>
  <c r="H101" i="2" s="1"/>
  <c r="J101" i="1" s="1"/>
  <c r="E100" i="2"/>
  <c r="B100" i="2"/>
  <c r="O100" i="2" s="1"/>
  <c r="H100" i="2" s="1"/>
  <c r="J100" i="1" s="1"/>
  <c r="B99" i="2"/>
  <c r="O99" i="2" s="1"/>
  <c r="H99" i="2" s="1"/>
  <c r="J99" i="1" s="1"/>
  <c r="O98" i="2"/>
  <c r="H98" i="2"/>
  <c r="J98" i="1" s="1"/>
  <c r="G98" i="2"/>
  <c r="E98" i="2"/>
  <c r="B98" i="2"/>
  <c r="M98" i="2" s="1"/>
  <c r="B97" i="2"/>
  <c r="O97" i="2" s="1"/>
  <c r="H97" i="2" s="1"/>
  <c r="J97" i="1" s="1"/>
  <c r="E96" i="2"/>
  <c r="B96" i="2"/>
  <c r="O96" i="2" s="1"/>
  <c r="H96" i="2" s="1"/>
  <c r="J96" i="1" s="1"/>
  <c r="O95" i="2"/>
  <c r="H95" i="2" s="1"/>
  <c r="J95" i="1" s="1"/>
  <c r="M95" i="2"/>
  <c r="B95" i="2"/>
  <c r="G95" i="2" s="1"/>
  <c r="H95" i="1" s="1"/>
  <c r="O94" i="2"/>
  <c r="H94" i="2" s="1"/>
  <c r="J94" i="1" s="1"/>
  <c r="B94" i="2"/>
  <c r="M94" i="2" s="1"/>
  <c r="E93" i="2"/>
  <c r="G93" i="1" s="1"/>
  <c r="B93" i="2"/>
  <c r="O93" i="2" s="1"/>
  <c r="H93" i="2" s="1"/>
  <c r="J93" i="1" s="1"/>
  <c r="O92" i="2"/>
  <c r="H92" i="2" s="1"/>
  <c r="J92" i="1" s="1"/>
  <c r="G92" i="2"/>
  <c r="E92" i="2"/>
  <c r="B92" i="2"/>
  <c r="M92" i="2" s="1"/>
  <c r="B91" i="2"/>
  <c r="O91" i="2" s="1"/>
  <c r="H91" i="2" s="1"/>
  <c r="J91" i="1" s="1"/>
  <c r="O90" i="2"/>
  <c r="M90" i="2"/>
  <c r="H90" i="2"/>
  <c r="J90" i="1" s="1"/>
  <c r="G90" i="2"/>
  <c r="E90" i="2"/>
  <c r="B90" i="2"/>
  <c r="M89" i="2"/>
  <c r="B89" i="2"/>
  <c r="O89" i="2" s="1"/>
  <c r="H89" i="2" s="1"/>
  <c r="J89" i="1" s="1"/>
  <c r="E88" i="2"/>
  <c r="B88" i="2"/>
  <c r="O88" i="2" s="1"/>
  <c r="H88" i="2" s="1"/>
  <c r="J88" i="1" s="1"/>
  <c r="O87" i="2"/>
  <c r="H87" i="2" s="1"/>
  <c r="J87" i="1" s="1"/>
  <c r="M87" i="2"/>
  <c r="B87" i="2"/>
  <c r="G87" i="2" s="1"/>
  <c r="H87" i="1" s="1"/>
  <c r="O86" i="2"/>
  <c r="H86" i="2" s="1"/>
  <c r="J86" i="1" s="1"/>
  <c r="G86" i="2"/>
  <c r="B86" i="2"/>
  <c r="M86" i="2" s="1"/>
  <c r="E85" i="2"/>
  <c r="G85" i="1" s="1"/>
  <c r="B85" i="2"/>
  <c r="O85" i="2" s="1"/>
  <c r="H85" i="2" s="1"/>
  <c r="J85" i="1" s="1"/>
  <c r="O84" i="2"/>
  <c r="H84" i="2" s="1"/>
  <c r="J84" i="1" s="1"/>
  <c r="G84" i="2"/>
  <c r="E84" i="2"/>
  <c r="B84" i="2"/>
  <c r="M84" i="2" s="1"/>
  <c r="M83" i="2"/>
  <c r="B83" i="2"/>
  <c r="O83" i="2" s="1"/>
  <c r="H83" i="2" s="1"/>
  <c r="J83" i="1" s="1"/>
  <c r="O82" i="2"/>
  <c r="M82" i="2"/>
  <c r="H82" i="2"/>
  <c r="J82" i="1" s="1"/>
  <c r="G82" i="2"/>
  <c r="E82" i="2"/>
  <c r="B82" i="2"/>
  <c r="M81" i="2"/>
  <c r="B81" i="2"/>
  <c r="O81" i="2" s="1"/>
  <c r="H81" i="2" s="1"/>
  <c r="J81" i="1" s="1"/>
  <c r="E80" i="2"/>
  <c r="B80" i="2"/>
  <c r="O80" i="2" s="1"/>
  <c r="H80" i="2" s="1"/>
  <c r="J80" i="1" s="1"/>
  <c r="O79" i="2"/>
  <c r="H79" i="2" s="1"/>
  <c r="J79" i="1" s="1"/>
  <c r="M79" i="2"/>
  <c r="B79" i="2"/>
  <c r="G79" i="2" s="1"/>
  <c r="H79" i="1" s="1"/>
  <c r="O78" i="2"/>
  <c r="H78" i="2" s="1"/>
  <c r="J78" i="1" s="1"/>
  <c r="G78" i="2"/>
  <c r="B78" i="2"/>
  <c r="M78" i="2" s="1"/>
  <c r="E77" i="2"/>
  <c r="G77" i="1" s="1"/>
  <c r="B77" i="2"/>
  <c r="O77" i="2" s="1"/>
  <c r="H77" i="2" s="1"/>
  <c r="J77" i="1" s="1"/>
  <c r="O76" i="2"/>
  <c r="H76" i="2" s="1"/>
  <c r="J76" i="1" s="1"/>
  <c r="G76" i="2"/>
  <c r="E76" i="2"/>
  <c r="B76" i="2"/>
  <c r="M76" i="2" s="1"/>
  <c r="M75" i="2"/>
  <c r="B75" i="2"/>
  <c r="O75" i="2" s="1"/>
  <c r="H75" i="2" s="1"/>
  <c r="J75" i="1" s="1"/>
  <c r="O74" i="2"/>
  <c r="M74" i="2"/>
  <c r="H74" i="2"/>
  <c r="J74" i="1" s="1"/>
  <c r="G74" i="2"/>
  <c r="E74" i="2"/>
  <c r="B74" i="2"/>
  <c r="M73" i="2"/>
  <c r="B73" i="2"/>
  <c r="O73" i="2" s="1"/>
  <c r="H73" i="2" s="1"/>
  <c r="J73" i="1" s="1"/>
  <c r="E72" i="2"/>
  <c r="B72" i="2"/>
  <c r="O72" i="2" s="1"/>
  <c r="H72" i="2" s="1"/>
  <c r="J72" i="1" s="1"/>
  <c r="O71" i="2"/>
  <c r="H71" i="2" s="1"/>
  <c r="J71" i="1" s="1"/>
  <c r="M71" i="2"/>
  <c r="B71" i="2"/>
  <c r="G71" i="2" s="1"/>
  <c r="H71" i="1" s="1"/>
  <c r="O70" i="2"/>
  <c r="H70" i="2" s="1"/>
  <c r="J70" i="1" s="1"/>
  <c r="G70" i="2"/>
  <c r="B70" i="2"/>
  <c r="M70" i="2" s="1"/>
  <c r="E69" i="2"/>
  <c r="G69" i="1" s="1"/>
  <c r="B69" i="2"/>
  <c r="O69" i="2" s="1"/>
  <c r="H69" i="2" s="1"/>
  <c r="J69" i="1" s="1"/>
  <c r="O68" i="2"/>
  <c r="H68" i="2" s="1"/>
  <c r="J68" i="1" s="1"/>
  <c r="G68" i="2"/>
  <c r="E68" i="2"/>
  <c r="B68" i="2"/>
  <c r="M68" i="2" s="1"/>
  <c r="M67" i="2"/>
  <c r="B67" i="2"/>
  <c r="O67" i="2" s="1"/>
  <c r="H67" i="2" s="1"/>
  <c r="J67" i="1" s="1"/>
  <c r="O66" i="2"/>
  <c r="M66" i="2"/>
  <c r="H66" i="2"/>
  <c r="J66" i="1" s="1"/>
  <c r="G66" i="2"/>
  <c r="E66" i="2"/>
  <c r="B66" i="2"/>
  <c r="M65" i="2"/>
  <c r="B65" i="2"/>
  <c r="O65" i="2" s="1"/>
  <c r="H65" i="2" s="1"/>
  <c r="J65" i="1" s="1"/>
  <c r="E64" i="2"/>
  <c r="B64" i="2"/>
  <c r="O64" i="2" s="1"/>
  <c r="H64" i="2" s="1"/>
  <c r="J64" i="1" s="1"/>
  <c r="O63" i="2"/>
  <c r="H63" i="2" s="1"/>
  <c r="J63" i="1" s="1"/>
  <c r="B63" i="2"/>
  <c r="G63" i="2" s="1"/>
  <c r="H63" i="1" s="1"/>
  <c r="O62" i="2"/>
  <c r="H62" i="2" s="1"/>
  <c r="J62" i="1" s="1"/>
  <c r="G62" i="2"/>
  <c r="B62" i="2"/>
  <c r="M62" i="2" s="1"/>
  <c r="E61" i="2"/>
  <c r="G61" i="1" s="1"/>
  <c r="B61" i="2"/>
  <c r="O61" i="2" s="1"/>
  <c r="H61" i="2" s="1"/>
  <c r="J61" i="1" s="1"/>
  <c r="O60" i="2"/>
  <c r="H60" i="2" s="1"/>
  <c r="J60" i="1" s="1"/>
  <c r="M60" i="2"/>
  <c r="G60" i="2"/>
  <c r="E60" i="2"/>
  <c r="B60" i="2"/>
  <c r="M59" i="2"/>
  <c r="B59" i="2"/>
  <c r="O59" i="2" s="1"/>
  <c r="H59" i="2" s="1"/>
  <c r="J59" i="1" s="1"/>
  <c r="O58" i="2"/>
  <c r="M58" i="2"/>
  <c r="H58" i="2"/>
  <c r="J58" i="1" s="1"/>
  <c r="G58" i="2"/>
  <c r="E58" i="2"/>
  <c r="B58" i="2"/>
  <c r="M57" i="2"/>
  <c r="B57" i="2"/>
  <c r="O57" i="2" s="1"/>
  <c r="H57" i="2" s="1"/>
  <c r="J57" i="1" s="1"/>
  <c r="E56" i="2"/>
  <c r="B56" i="2"/>
  <c r="O56" i="2" s="1"/>
  <c r="H56" i="2" s="1"/>
  <c r="J56" i="1" s="1"/>
  <c r="O55" i="2"/>
  <c r="H55" i="2" s="1"/>
  <c r="J55" i="1" s="1"/>
  <c r="M55" i="2"/>
  <c r="B55" i="2"/>
  <c r="G55" i="2" s="1"/>
  <c r="H55" i="1" s="1"/>
  <c r="O54" i="2"/>
  <c r="H54" i="2" s="1"/>
  <c r="J54" i="1" s="1"/>
  <c r="G54" i="2"/>
  <c r="B54" i="2"/>
  <c r="M54" i="2" s="1"/>
  <c r="E53" i="2"/>
  <c r="G53" i="1" s="1"/>
  <c r="B53" i="2"/>
  <c r="O53" i="2" s="1"/>
  <c r="H53" i="2" s="1"/>
  <c r="J53" i="1" s="1"/>
  <c r="O52" i="2"/>
  <c r="H52" i="2" s="1"/>
  <c r="J52" i="1" s="1"/>
  <c r="M52" i="2"/>
  <c r="G52" i="2"/>
  <c r="E52" i="2"/>
  <c r="B52" i="2"/>
  <c r="M51" i="2"/>
  <c r="B51" i="2"/>
  <c r="O51" i="2" s="1"/>
  <c r="H51" i="2" s="1"/>
  <c r="J51" i="1" s="1"/>
  <c r="O50" i="2"/>
  <c r="M50" i="2"/>
  <c r="H50" i="2"/>
  <c r="J50" i="1" s="1"/>
  <c r="G50" i="2"/>
  <c r="E50" i="2"/>
  <c r="B50" i="2"/>
  <c r="M49" i="2"/>
  <c r="B49" i="2"/>
  <c r="O49" i="2" s="1"/>
  <c r="H49" i="2" s="1"/>
  <c r="J49" i="1" s="1"/>
  <c r="E48" i="2"/>
  <c r="B48" i="2"/>
  <c r="O48" i="2" s="1"/>
  <c r="H48" i="2" s="1"/>
  <c r="J48" i="1" s="1"/>
  <c r="O47" i="2"/>
  <c r="H47" i="2" s="1"/>
  <c r="J47" i="1" s="1"/>
  <c r="M47" i="2"/>
  <c r="B47" i="2"/>
  <c r="G47" i="2" s="1"/>
  <c r="H47" i="1" s="1"/>
  <c r="O46" i="2"/>
  <c r="H46" i="2" s="1"/>
  <c r="J46" i="1" s="1"/>
  <c r="G46" i="2"/>
  <c r="B46" i="2"/>
  <c r="M46" i="2" s="1"/>
  <c r="E45" i="2"/>
  <c r="G45" i="1" s="1"/>
  <c r="B45" i="2"/>
  <c r="O45" i="2" s="1"/>
  <c r="H45" i="2" s="1"/>
  <c r="J45" i="1" s="1"/>
  <c r="O44" i="2"/>
  <c r="H44" i="2" s="1"/>
  <c r="J44" i="1" s="1"/>
  <c r="M44" i="2"/>
  <c r="G44" i="2"/>
  <c r="E44" i="2"/>
  <c r="B44" i="2"/>
  <c r="M43" i="2"/>
  <c r="B43" i="2"/>
  <c r="O43" i="2" s="1"/>
  <c r="H43" i="2" s="1"/>
  <c r="J43" i="1" s="1"/>
  <c r="O42" i="2"/>
  <c r="M42" i="2"/>
  <c r="H42" i="2"/>
  <c r="J42" i="1" s="1"/>
  <c r="G42" i="2"/>
  <c r="E42" i="2"/>
  <c r="B42" i="2"/>
  <c r="M41" i="2"/>
  <c r="B41" i="2"/>
  <c r="O41" i="2" s="1"/>
  <c r="H41" i="2" s="1"/>
  <c r="J41" i="1" s="1"/>
  <c r="E40" i="2"/>
  <c r="B40" i="2"/>
  <c r="O40" i="2" s="1"/>
  <c r="H40" i="2" s="1"/>
  <c r="J40" i="1" s="1"/>
  <c r="O39" i="2"/>
  <c r="H39" i="2" s="1"/>
  <c r="J39" i="1" s="1"/>
  <c r="M39" i="2"/>
  <c r="B39" i="2"/>
  <c r="G39" i="2" s="1"/>
  <c r="H39" i="1" s="1"/>
  <c r="O38" i="2"/>
  <c r="H38" i="2" s="1"/>
  <c r="J38" i="1" s="1"/>
  <c r="G38" i="2"/>
  <c r="B38" i="2"/>
  <c r="M38" i="2" s="1"/>
  <c r="E37" i="2"/>
  <c r="G37" i="1" s="1"/>
  <c r="B37" i="2"/>
  <c r="O37" i="2" s="1"/>
  <c r="H37" i="2" s="1"/>
  <c r="J37" i="1" s="1"/>
  <c r="O36" i="2"/>
  <c r="H36" i="2" s="1"/>
  <c r="J36" i="1" s="1"/>
  <c r="M36" i="2"/>
  <c r="G36" i="2"/>
  <c r="E36" i="2"/>
  <c r="B36" i="2"/>
  <c r="M35" i="2"/>
  <c r="B35" i="2"/>
  <c r="O35" i="2" s="1"/>
  <c r="H35" i="2" s="1"/>
  <c r="J35" i="1" s="1"/>
  <c r="O34" i="2"/>
  <c r="M34" i="2"/>
  <c r="H34" i="2"/>
  <c r="J34" i="1" s="1"/>
  <c r="G34" i="2"/>
  <c r="E34" i="2"/>
  <c r="B34" i="2"/>
  <c r="M33" i="2"/>
  <c r="B33" i="2"/>
  <c r="O33" i="2" s="1"/>
  <c r="H33" i="2" s="1"/>
  <c r="J33" i="1" s="1"/>
  <c r="E32" i="2"/>
  <c r="B32" i="2"/>
  <c r="O32" i="2" s="1"/>
  <c r="H32" i="2" s="1"/>
  <c r="J32" i="1" s="1"/>
  <c r="O31" i="2"/>
  <c r="H31" i="2" s="1"/>
  <c r="J31" i="1" s="1"/>
  <c r="M31" i="2"/>
  <c r="B31" i="2"/>
  <c r="G31" i="2" s="1"/>
  <c r="H31" i="1" s="1"/>
  <c r="O30" i="2"/>
  <c r="H30" i="2" s="1"/>
  <c r="J30" i="1" s="1"/>
  <c r="G30" i="2"/>
  <c r="B30" i="2"/>
  <c r="M30" i="2" s="1"/>
  <c r="E29" i="2"/>
  <c r="G29" i="1" s="1"/>
  <c r="B29" i="2"/>
  <c r="O29" i="2" s="1"/>
  <c r="H29" i="2" s="1"/>
  <c r="J29" i="1" s="1"/>
  <c r="O28" i="2"/>
  <c r="H28" i="2" s="1"/>
  <c r="J28" i="1" s="1"/>
  <c r="M28" i="2"/>
  <c r="G28" i="2"/>
  <c r="E28" i="2"/>
  <c r="B28" i="2"/>
  <c r="M27" i="2"/>
  <c r="B27" i="2"/>
  <c r="O27" i="2" s="1"/>
  <c r="H27" i="2" s="1"/>
  <c r="J27" i="1" s="1"/>
  <c r="O26" i="2"/>
  <c r="M26" i="2"/>
  <c r="H26" i="2"/>
  <c r="J26" i="1" s="1"/>
  <c r="G26" i="2"/>
  <c r="E26" i="2"/>
  <c r="B26" i="2"/>
  <c r="M25" i="2"/>
  <c r="B25" i="2"/>
  <c r="O25" i="2" s="1"/>
  <c r="H25" i="2" s="1"/>
  <c r="J25" i="1" s="1"/>
  <c r="E24" i="2"/>
  <c r="B24" i="2"/>
  <c r="O24" i="2" s="1"/>
  <c r="H24" i="2" s="1"/>
  <c r="J24" i="1" s="1"/>
  <c r="O23" i="2"/>
  <c r="H23" i="2" s="1"/>
  <c r="J23" i="1" s="1"/>
  <c r="M23" i="2"/>
  <c r="B23" i="2"/>
  <c r="G23" i="2" s="1"/>
  <c r="H23" i="1" s="1"/>
  <c r="O22" i="2"/>
  <c r="H22" i="2" s="1"/>
  <c r="J22" i="1" s="1"/>
  <c r="G22" i="2"/>
  <c r="B22" i="2"/>
  <c r="M22" i="2" s="1"/>
  <c r="E21" i="2"/>
  <c r="G21" i="1" s="1"/>
  <c r="B21" i="2"/>
  <c r="O21" i="2" s="1"/>
  <c r="H21" i="2" s="1"/>
  <c r="J21" i="1" s="1"/>
  <c r="O20" i="2"/>
  <c r="H20" i="2" s="1"/>
  <c r="J20" i="1" s="1"/>
  <c r="M20" i="2"/>
  <c r="G20" i="2"/>
  <c r="E20" i="2"/>
  <c r="B20" i="2"/>
  <c r="M19" i="2"/>
  <c r="B19" i="2"/>
  <c r="O19" i="2" s="1"/>
  <c r="H19" i="2" s="1"/>
  <c r="J19" i="1" s="1"/>
  <c r="O18" i="2"/>
  <c r="M18" i="2"/>
  <c r="H18" i="2"/>
  <c r="J18" i="1" s="1"/>
  <c r="G18" i="2"/>
  <c r="E18" i="2"/>
  <c r="B18" i="2"/>
  <c r="M17" i="2"/>
  <c r="B17" i="2"/>
  <c r="O17" i="2" s="1"/>
  <c r="H17" i="2" s="1"/>
  <c r="J17" i="1" s="1"/>
  <c r="E16" i="2"/>
  <c r="B16" i="2"/>
  <c r="O16" i="2" s="1"/>
  <c r="H16" i="2" s="1"/>
  <c r="J16" i="1" s="1"/>
  <c r="O15" i="2"/>
  <c r="H15" i="2" s="1"/>
  <c r="J15" i="1" s="1"/>
  <c r="M15" i="2"/>
  <c r="B15" i="2"/>
  <c r="G15" i="2" s="1"/>
  <c r="H15" i="1" s="1"/>
  <c r="O14" i="2"/>
  <c r="H14" i="2" s="1"/>
  <c r="J14" i="1" s="1"/>
  <c r="G14" i="2"/>
  <c r="B14" i="2"/>
  <c r="M14" i="2" s="1"/>
  <c r="E13" i="2"/>
  <c r="G13" i="1" s="1"/>
  <c r="B13" i="2"/>
  <c r="O13" i="2" s="1"/>
  <c r="H13" i="2" s="1"/>
  <c r="J13" i="1" s="1"/>
  <c r="O12" i="2"/>
  <c r="H12" i="2" s="1"/>
  <c r="J12" i="1" s="1"/>
  <c r="M12" i="2"/>
  <c r="G12" i="2"/>
  <c r="E12" i="2"/>
  <c r="B12" i="2"/>
  <c r="M11" i="2"/>
  <c r="B11" i="2"/>
  <c r="O11" i="2" s="1"/>
  <c r="H11" i="2" s="1"/>
  <c r="J11" i="1" s="1"/>
  <c r="O10" i="2"/>
  <c r="M10" i="2"/>
  <c r="H10" i="2"/>
  <c r="J10" i="1" s="1"/>
  <c r="G10" i="2"/>
  <c r="E10" i="2"/>
  <c r="B10" i="2"/>
  <c r="M9" i="2"/>
  <c r="B9" i="2"/>
  <c r="O9" i="2" s="1"/>
  <c r="H9" i="2" s="1"/>
  <c r="J9" i="1" s="1"/>
  <c r="E8" i="2"/>
  <c r="B8" i="2"/>
  <c r="O8" i="2" s="1"/>
  <c r="H8" i="2" s="1"/>
  <c r="J8" i="1" s="1"/>
  <c r="O7" i="2"/>
  <c r="H7" i="2" s="1"/>
  <c r="J7" i="1" s="1"/>
  <c r="M7" i="2"/>
  <c r="B7" i="2"/>
  <c r="G7" i="2" s="1"/>
  <c r="H7" i="1" s="1"/>
  <c r="O6" i="2"/>
  <c r="H6" i="2" s="1"/>
  <c r="J6" i="1" s="1"/>
  <c r="G6" i="2"/>
  <c r="B6" i="2"/>
  <c r="M6" i="2" s="1"/>
  <c r="E5" i="2"/>
  <c r="G5" i="1" s="1"/>
  <c r="B5" i="2"/>
  <c r="O5" i="2" s="1"/>
  <c r="H5" i="2" s="1"/>
  <c r="J5" i="1" s="1"/>
  <c r="O4" i="2"/>
  <c r="H4" i="2" s="1"/>
  <c r="J4" i="1" s="1"/>
  <c r="M4" i="2"/>
  <c r="G4" i="2"/>
  <c r="E4" i="2"/>
  <c r="B4" i="2"/>
  <c r="M3" i="2"/>
  <c r="B3" i="2"/>
  <c r="O3" i="2" s="1"/>
  <c r="H3" i="2" s="1"/>
  <c r="J3" i="1" s="1"/>
  <c r="B105" i="1"/>
  <c r="B104" i="1"/>
  <c r="B103" i="1"/>
  <c r="P102" i="1"/>
  <c r="O102" i="1"/>
  <c r="N102" i="1"/>
  <c r="M102" i="1"/>
  <c r="L102" i="1"/>
  <c r="K102" i="1"/>
  <c r="I102" i="1"/>
  <c r="F102" i="1"/>
  <c r="E102" i="1"/>
  <c r="D102" i="1"/>
  <c r="P101" i="1"/>
  <c r="O101" i="1"/>
  <c r="N101" i="1"/>
  <c r="M101" i="1"/>
  <c r="L101" i="1"/>
  <c r="K101" i="1"/>
  <c r="I101" i="1"/>
  <c r="F101" i="1"/>
  <c r="E101" i="1"/>
  <c r="D101" i="1"/>
  <c r="P100" i="1"/>
  <c r="O100" i="1"/>
  <c r="N100" i="1"/>
  <c r="M100" i="1"/>
  <c r="L100" i="1"/>
  <c r="K100" i="1"/>
  <c r="I100" i="1"/>
  <c r="G100" i="1"/>
  <c r="F100" i="1"/>
  <c r="E100" i="1"/>
  <c r="D100" i="1"/>
  <c r="P99" i="1"/>
  <c r="O99" i="1"/>
  <c r="N99" i="1"/>
  <c r="M99" i="1"/>
  <c r="L99" i="1"/>
  <c r="K99" i="1"/>
  <c r="I99" i="1"/>
  <c r="F99" i="1"/>
  <c r="E99" i="1"/>
  <c r="D99" i="1"/>
  <c r="P98" i="1"/>
  <c r="O98" i="1"/>
  <c r="N98" i="1"/>
  <c r="M98" i="1"/>
  <c r="L98" i="1"/>
  <c r="K98" i="1"/>
  <c r="I98" i="1"/>
  <c r="H98" i="1"/>
  <c r="G98" i="1"/>
  <c r="F98" i="1"/>
  <c r="E98" i="1"/>
  <c r="D98" i="1"/>
  <c r="P97" i="1"/>
  <c r="O97" i="1"/>
  <c r="N97" i="1"/>
  <c r="M97" i="1"/>
  <c r="L97" i="1"/>
  <c r="K97" i="1"/>
  <c r="I97" i="1"/>
  <c r="F97" i="1"/>
  <c r="E97" i="1"/>
  <c r="D97" i="1"/>
  <c r="P96" i="1"/>
  <c r="O96" i="1"/>
  <c r="N96" i="1"/>
  <c r="M96" i="1"/>
  <c r="L96" i="1"/>
  <c r="K96" i="1"/>
  <c r="I96" i="1"/>
  <c r="G96" i="1"/>
  <c r="F96" i="1"/>
  <c r="E96" i="1"/>
  <c r="D96" i="1"/>
  <c r="P95" i="1"/>
  <c r="O95" i="1"/>
  <c r="N95" i="1"/>
  <c r="M95" i="1"/>
  <c r="L95" i="1"/>
  <c r="K95" i="1"/>
  <c r="I95" i="1"/>
  <c r="F95" i="1"/>
  <c r="E95" i="1"/>
  <c r="D95" i="1"/>
  <c r="P94" i="1"/>
  <c r="O94" i="1"/>
  <c r="N94" i="1"/>
  <c r="M94" i="1"/>
  <c r="L94" i="1"/>
  <c r="K94" i="1"/>
  <c r="I94" i="1"/>
  <c r="F94" i="1"/>
  <c r="E94" i="1"/>
  <c r="D94" i="1"/>
  <c r="P93" i="1"/>
  <c r="O93" i="1"/>
  <c r="N93" i="1"/>
  <c r="M93" i="1"/>
  <c r="L93" i="1"/>
  <c r="K93" i="1"/>
  <c r="I93" i="1"/>
  <c r="F93" i="1"/>
  <c r="E93" i="1"/>
  <c r="D93" i="1"/>
  <c r="P92" i="1"/>
  <c r="O92" i="1"/>
  <c r="N92" i="1"/>
  <c r="M92" i="1"/>
  <c r="L92" i="1"/>
  <c r="K92" i="1"/>
  <c r="I92" i="1"/>
  <c r="H92" i="1"/>
  <c r="G92" i="1"/>
  <c r="F92" i="1"/>
  <c r="E92" i="1"/>
  <c r="D92" i="1"/>
  <c r="P91" i="1"/>
  <c r="O91" i="1"/>
  <c r="N91" i="1"/>
  <c r="M91" i="1"/>
  <c r="L91" i="1"/>
  <c r="K91" i="1"/>
  <c r="I91" i="1"/>
  <c r="F91" i="1"/>
  <c r="E91" i="1"/>
  <c r="D91" i="1"/>
  <c r="P90" i="1"/>
  <c r="O90" i="1"/>
  <c r="N90" i="1"/>
  <c r="M90" i="1"/>
  <c r="L90" i="1"/>
  <c r="K90" i="1"/>
  <c r="I90" i="1"/>
  <c r="H90" i="1"/>
  <c r="G90" i="1"/>
  <c r="F90" i="1"/>
  <c r="E90" i="1"/>
  <c r="D90" i="1"/>
  <c r="P89" i="1"/>
  <c r="O89" i="1"/>
  <c r="N89" i="1"/>
  <c r="M89" i="1"/>
  <c r="L89" i="1"/>
  <c r="K89" i="1"/>
  <c r="I89" i="1"/>
  <c r="F89" i="1"/>
  <c r="E89" i="1"/>
  <c r="D89" i="1"/>
  <c r="O88" i="1"/>
  <c r="N88" i="1"/>
  <c r="M88" i="1"/>
  <c r="L88" i="1"/>
  <c r="K88" i="1"/>
  <c r="I88" i="1"/>
  <c r="G88" i="1"/>
  <c r="F88" i="1"/>
  <c r="E88" i="1"/>
  <c r="D88" i="1"/>
  <c r="P87" i="1"/>
  <c r="O87" i="1"/>
  <c r="N87" i="1"/>
  <c r="M87" i="1"/>
  <c r="L87" i="1"/>
  <c r="K87" i="1"/>
  <c r="I87" i="1"/>
  <c r="F87" i="1"/>
  <c r="E87" i="1"/>
  <c r="D87" i="1"/>
  <c r="P86" i="1"/>
  <c r="O86" i="1"/>
  <c r="N86" i="1"/>
  <c r="M86" i="1"/>
  <c r="L86" i="1"/>
  <c r="K86" i="1"/>
  <c r="I86" i="1"/>
  <c r="H86" i="1"/>
  <c r="F86" i="1"/>
  <c r="E86" i="1"/>
  <c r="D86" i="1"/>
  <c r="P85" i="1"/>
  <c r="O85" i="1"/>
  <c r="N85" i="1"/>
  <c r="M85" i="1"/>
  <c r="L85" i="1"/>
  <c r="K85" i="1"/>
  <c r="I85" i="1"/>
  <c r="F85" i="1"/>
  <c r="E85" i="1"/>
  <c r="D85" i="1"/>
  <c r="P84" i="1"/>
  <c r="O84" i="1"/>
  <c r="N84" i="1"/>
  <c r="M84" i="1"/>
  <c r="L84" i="1"/>
  <c r="K84" i="1"/>
  <c r="I84" i="1"/>
  <c r="H84" i="1"/>
  <c r="G84" i="1"/>
  <c r="F84" i="1"/>
  <c r="E84" i="1"/>
  <c r="D84" i="1"/>
  <c r="P83" i="1"/>
  <c r="O83" i="1"/>
  <c r="N83" i="1"/>
  <c r="M83" i="1"/>
  <c r="L83" i="1"/>
  <c r="K83" i="1"/>
  <c r="I83" i="1"/>
  <c r="F83" i="1"/>
  <c r="E83" i="1"/>
  <c r="D83" i="1"/>
  <c r="P82" i="1"/>
  <c r="O82" i="1"/>
  <c r="N82" i="1"/>
  <c r="M82" i="1"/>
  <c r="L82" i="1"/>
  <c r="K82" i="1"/>
  <c r="I82" i="1"/>
  <c r="H82" i="1"/>
  <c r="G82" i="1"/>
  <c r="F82" i="1"/>
  <c r="E82" i="1"/>
  <c r="D82" i="1"/>
  <c r="P81" i="1"/>
  <c r="O81" i="1"/>
  <c r="N81" i="1"/>
  <c r="M81" i="1"/>
  <c r="L81" i="1"/>
  <c r="K81" i="1"/>
  <c r="I81" i="1"/>
  <c r="F81" i="1"/>
  <c r="E81" i="1"/>
  <c r="D81" i="1"/>
  <c r="P80" i="1"/>
  <c r="O80" i="1"/>
  <c r="N80" i="1"/>
  <c r="M80" i="1"/>
  <c r="L80" i="1"/>
  <c r="K80" i="1"/>
  <c r="I80" i="1"/>
  <c r="G80" i="1"/>
  <c r="F80" i="1"/>
  <c r="E80" i="1"/>
  <c r="D80" i="1"/>
  <c r="P79" i="1"/>
  <c r="O79" i="1"/>
  <c r="N79" i="1"/>
  <c r="M79" i="1"/>
  <c r="L79" i="1"/>
  <c r="K79" i="1"/>
  <c r="I79" i="1"/>
  <c r="F79" i="1"/>
  <c r="E79" i="1"/>
  <c r="D79" i="1"/>
  <c r="P78" i="1"/>
  <c r="O78" i="1"/>
  <c r="N78" i="1"/>
  <c r="M78" i="1"/>
  <c r="L78" i="1"/>
  <c r="K78" i="1"/>
  <c r="I78" i="1"/>
  <c r="H78" i="1"/>
  <c r="F78" i="1"/>
  <c r="E78" i="1"/>
  <c r="D78" i="1"/>
  <c r="P77" i="1"/>
  <c r="O77" i="1"/>
  <c r="N77" i="1"/>
  <c r="M77" i="1"/>
  <c r="L77" i="1"/>
  <c r="K77" i="1"/>
  <c r="I77" i="1"/>
  <c r="F77" i="1"/>
  <c r="E77" i="1"/>
  <c r="D77" i="1"/>
  <c r="P76" i="1"/>
  <c r="O76" i="1"/>
  <c r="N76" i="1"/>
  <c r="M76" i="1"/>
  <c r="L76" i="1"/>
  <c r="K76" i="1"/>
  <c r="I76" i="1"/>
  <c r="H76" i="1"/>
  <c r="G76" i="1"/>
  <c r="F76" i="1"/>
  <c r="E76" i="1"/>
  <c r="D76" i="1"/>
  <c r="P75" i="1"/>
  <c r="O75" i="1"/>
  <c r="N75" i="1"/>
  <c r="M75" i="1"/>
  <c r="L75" i="1"/>
  <c r="K75" i="1"/>
  <c r="I75" i="1"/>
  <c r="F75" i="1"/>
  <c r="E75" i="1"/>
  <c r="D75" i="1"/>
  <c r="P74" i="1"/>
  <c r="O74" i="1"/>
  <c r="N74" i="1"/>
  <c r="M74" i="1"/>
  <c r="L74" i="1"/>
  <c r="K74" i="1"/>
  <c r="I74" i="1"/>
  <c r="H74" i="1"/>
  <c r="G74" i="1"/>
  <c r="F74" i="1"/>
  <c r="E74" i="1"/>
  <c r="D74" i="1"/>
  <c r="P73" i="1"/>
  <c r="O73" i="1"/>
  <c r="N73" i="1"/>
  <c r="M73" i="1"/>
  <c r="L73" i="1"/>
  <c r="K73" i="1"/>
  <c r="I73" i="1"/>
  <c r="F73" i="1"/>
  <c r="E73" i="1"/>
  <c r="D73" i="1"/>
  <c r="O72" i="1"/>
  <c r="N72" i="1"/>
  <c r="M72" i="1"/>
  <c r="L72" i="1"/>
  <c r="K72" i="1"/>
  <c r="I72" i="1"/>
  <c r="G72" i="1"/>
  <c r="F72" i="1"/>
  <c r="E72" i="1"/>
  <c r="D72" i="1"/>
  <c r="P71" i="1"/>
  <c r="O71" i="1"/>
  <c r="N71" i="1"/>
  <c r="M71" i="1"/>
  <c r="L71" i="1"/>
  <c r="K71" i="1"/>
  <c r="I71" i="1"/>
  <c r="F71" i="1"/>
  <c r="E71" i="1"/>
  <c r="D71" i="1"/>
  <c r="P70" i="1"/>
  <c r="O70" i="1"/>
  <c r="N70" i="1"/>
  <c r="M70" i="1"/>
  <c r="L70" i="1"/>
  <c r="K70" i="1"/>
  <c r="I70" i="1"/>
  <c r="H70" i="1"/>
  <c r="F70" i="1"/>
  <c r="E70" i="1"/>
  <c r="D70" i="1"/>
  <c r="P69" i="1"/>
  <c r="O69" i="1"/>
  <c r="N69" i="1"/>
  <c r="M69" i="1"/>
  <c r="L69" i="1"/>
  <c r="K69" i="1"/>
  <c r="I69" i="1"/>
  <c r="F69" i="1"/>
  <c r="E69" i="1"/>
  <c r="D69" i="1"/>
  <c r="P68" i="1"/>
  <c r="O68" i="1"/>
  <c r="N68" i="1"/>
  <c r="M68" i="1"/>
  <c r="L68" i="1"/>
  <c r="K68" i="1"/>
  <c r="I68" i="1"/>
  <c r="H68" i="1"/>
  <c r="G68" i="1"/>
  <c r="F68" i="1"/>
  <c r="E68" i="1"/>
  <c r="D68" i="1"/>
  <c r="P67" i="1"/>
  <c r="O67" i="1"/>
  <c r="N67" i="1"/>
  <c r="M67" i="1"/>
  <c r="L67" i="1"/>
  <c r="K67" i="1"/>
  <c r="I67" i="1"/>
  <c r="F67" i="1"/>
  <c r="E67" i="1"/>
  <c r="D67" i="1"/>
  <c r="P66" i="1"/>
  <c r="O66" i="1"/>
  <c r="N66" i="1"/>
  <c r="M66" i="1"/>
  <c r="L66" i="1"/>
  <c r="K66" i="1"/>
  <c r="I66" i="1"/>
  <c r="H66" i="1"/>
  <c r="G66" i="1"/>
  <c r="F66" i="1"/>
  <c r="E66" i="1"/>
  <c r="D66" i="1"/>
  <c r="P65" i="1"/>
  <c r="O65" i="1"/>
  <c r="N65" i="1"/>
  <c r="M65" i="1"/>
  <c r="L65" i="1"/>
  <c r="K65" i="1"/>
  <c r="I65" i="1"/>
  <c r="F65" i="1"/>
  <c r="E65" i="1"/>
  <c r="D65" i="1"/>
  <c r="P64" i="1"/>
  <c r="O64" i="1"/>
  <c r="N64" i="1"/>
  <c r="M64" i="1"/>
  <c r="L64" i="1"/>
  <c r="K64" i="1"/>
  <c r="I64" i="1"/>
  <c r="G64" i="1"/>
  <c r="F64" i="1"/>
  <c r="E64" i="1"/>
  <c r="D64" i="1"/>
  <c r="P63" i="1"/>
  <c r="O63" i="1"/>
  <c r="N63" i="1"/>
  <c r="M63" i="1"/>
  <c r="L63" i="1"/>
  <c r="K63" i="1"/>
  <c r="I63" i="1"/>
  <c r="F63" i="1"/>
  <c r="E63" i="1"/>
  <c r="D63" i="1"/>
  <c r="P62" i="1"/>
  <c r="O62" i="1"/>
  <c r="N62" i="1"/>
  <c r="M62" i="1"/>
  <c r="L62" i="1"/>
  <c r="K62" i="1"/>
  <c r="I62" i="1"/>
  <c r="H62" i="1"/>
  <c r="F62" i="1"/>
  <c r="E62" i="1"/>
  <c r="D62" i="1"/>
  <c r="P61" i="1"/>
  <c r="O61" i="1"/>
  <c r="N61" i="1"/>
  <c r="M61" i="1"/>
  <c r="L61" i="1"/>
  <c r="K61" i="1"/>
  <c r="I61" i="1"/>
  <c r="F61" i="1"/>
  <c r="E61" i="1"/>
  <c r="D61" i="1"/>
  <c r="P60" i="1"/>
  <c r="O60" i="1"/>
  <c r="N60" i="1"/>
  <c r="M60" i="1"/>
  <c r="L60" i="1"/>
  <c r="K60" i="1"/>
  <c r="I60" i="1"/>
  <c r="H60" i="1"/>
  <c r="G60" i="1"/>
  <c r="F60" i="1"/>
  <c r="E60" i="1"/>
  <c r="D60" i="1"/>
  <c r="P59" i="1"/>
  <c r="O59" i="1"/>
  <c r="N59" i="1"/>
  <c r="M59" i="1"/>
  <c r="L59" i="1"/>
  <c r="K59" i="1"/>
  <c r="I59" i="1"/>
  <c r="F59" i="1"/>
  <c r="E59" i="1"/>
  <c r="D59" i="1"/>
  <c r="P58" i="1"/>
  <c r="O58" i="1"/>
  <c r="N58" i="1"/>
  <c r="M58" i="1"/>
  <c r="L58" i="1"/>
  <c r="K58" i="1"/>
  <c r="I58" i="1"/>
  <c r="H58" i="1"/>
  <c r="G58" i="1"/>
  <c r="F58" i="1"/>
  <c r="E58" i="1"/>
  <c r="D58" i="1"/>
  <c r="P57" i="1"/>
  <c r="O57" i="1"/>
  <c r="N57" i="1"/>
  <c r="M57" i="1"/>
  <c r="L57" i="1"/>
  <c r="K57" i="1"/>
  <c r="I57" i="1"/>
  <c r="F57" i="1"/>
  <c r="E57" i="1"/>
  <c r="D57" i="1"/>
  <c r="O56" i="1"/>
  <c r="N56" i="1"/>
  <c r="M56" i="1"/>
  <c r="L56" i="1"/>
  <c r="K56" i="1"/>
  <c r="I56" i="1"/>
  <c r="G56" i="1"/>
  <c r="F56" i="1"/>
  <c r="E56" i="1"/>
  <c r="D56" i="1"/>
  <c r="P55" i="1"/>
  <c r="O55" i="1"/>
  <c r="N55" i="1"/>
  <c r="M55" i="1"/>
  <c r="L55" i="1"/>
  <c r="K55" i="1"/>
  <c r="I55" i="1"/>
  <c r="F55" i="1"/>
  <c r="E55" i="1"/>
  <c r="D55" i="1"/>
  <c r="P54" i="1"/>
  <c r="O54" i="1"/>
  <c r="N54" i="1"/>
  <c r="M54" i="1"/>
  <c r="L54" i="1"/>
  <c r="K54" i="1"/>
  <c r="I54" i="1"/>
  <c r="H54" i="1"/>
  <c r="F54" i="1"/>
  <c r="E54" i="1"/>
  <c r="D54" i="1"/>
  <c r="P53" i="1"/>
  <c r="O53" i="1"/>
  <c r="N53" i="1"/>
  <c r="M53" i="1"/>
  <c r="L53" i="1"/>
  <c r="K53" i="1"/>
  <c r="I53" i="1"/>
  <c r="F53" i="1"/>
  <c r="E53" i="1"/>
  <c r="D53" i="1"/>
  <c r="P52" i="1"/>
  <c r="O52" i="1"/>
  <c r="N52" i="1"/>
  <c r="M52" i="1"/>
  <c r="L52" i="1"/>
  <c r="K52" i="1"/>
  <c r="I52" i="1"/>
  <c r="H52" i="1"/>
  <c r="G52" i="1"/>
  <c r="F52" i="1"/>
  <c r="E52" i="1"/>
  <c r="D52" i="1"/>
  <c r="P51" i="1"/>
  <c r="O51" i="1"/>
  <c r="N51" i="1"/>
  <c r="M51" i="1"/>
  <c r="L51" i="1"/>
  <c r="K51" i="1"/>
  <c r="I51" i="1"/>
  <c r="F51" i="1"/>
  <c r="E51" i="1"/>
  <c r="D51" i="1"/>
  <c r="P50" i="1"/>
  <c r="O50" i="1"/>
  <c r="N50" i="1"/>
  <c r="M50" i="1"/>
  <c r="L50" i="1"/>
  <c r="K50" i="1"/>
  <c r="I50" i="1"/>
  <c r="H50" i="1"/>
  <c r="G50" i="1"/>
  <c r="F50" i="1"/>
  <c r="E50" i="1"/>
  <c r="D50" i="1"/>
  <c r="P49" i="1"/>
  <c r="O49" i="1"/>
  <c r="N49" i="1"/>
  <c r="M49" i="1"/>
  <c r="L49" i="1"/>
  <c r="K49" i="1"/>
  <c r="I49" i="1"/>
  <c r="F49" i="1"/>
  <c r="E49" i="1"/>
  <c r="D49" i="1"/>
  <c r="P48" i="1"/>
  <c r="O48" i="1"/>
  <c r="N48" i="1"/>
  <c r="M48" i="1"/>
  <c r="L48" i="1"/>
  <c r="K48" i="1"/>
  <c r="I48" i="1"/>
  <c r="G48" i="1"/>
  <c r="F48" i="1"/>
  <c r="E48" i="1"/>
  <c r="D48" i="1"/>
  <c r="P47" i="1"/>
  <c r="O47" i="1"/>
  <c r="N47" i="1"/>
  <c r="M47" i="1"/>
  <c r="L47" i="1"/>
  <c r="K47" i="1"/>
  <c r="I47" i="1"/>
  <c r="F47" i="1"/>
  <c r="E47" i="1"/>
  <c r="D47" i="1"/>
  <c r="P46" i="1"/>
  <c r="O46" i="1"/>
  <c r="N46" i="1"/>
  <c r="M46" i="1"/>
  <c r="L46" i="1"/>
  <c r="K46" i="1"/>
  <c r="I46" i="1"/>
  <c r="H46" i="1"/>
  <c r="F46" i="1"/>
  <c r="E46" i="1"/>
  <c r="D46" i="1"/>
  <c r="P45" i="1"/>
  <c r="O45" i="1"/>
  <c r="N45" i="1"/>
  <c r="M45" i="1"/>
  <c r="L45" i="1"/>
  <c r="K45" i="1"/>
  <c r="I45" i="1"/>
  <c r="F45" i="1"/>
  <c r="E45" i="1"/>
  <c r="D45" i="1"/>
  <c r="P44" i="1"/>
  <c r="O44" i="1"/>
  <c r="N44" i="1"/>
  <c r="M44" i="1"/>
  <c r="L44" i="1"/>
  <c r="K44" i="1"/>
  <c r="I44" i="1"/>
  <c r="H44" i="1"/>
  <c r="G44" i="1"/>
  <c r="F44" i="1"/>
  <c r="E44" i="1"/>
  <c r="D44" i="1"/>
  <c r="P43" i="1"/>
  <c r="O43" i="1"/>
  <c r="N43" i="1"/>
  <c r="M43" i="1"/>
  <c r="L43" i="1"/>
  <c r="K43" i="1"/>
  <c r="I43" i="1"/>
  <c r="F43" i="1"/>
  <c r="E43" i="1"/>
  <c r="D43" i="1"/>
  <c r="P42" i="1"/>
  <c r="O42" i="1"/>
  <c r="N42" i="1"/>
  <c r="M42" i="1"/>
  <c r="L42" i="1"/>
  <c r="K42" i="1"/>
  <c r="I42" i="1"/>
  <c r="H42" i="1"/>
  <c r="G42" i="1"/>
  <c r="F42" i="1"/>
  <c r="E42" i="1"/>
  <c r="D42" i="1"/>
  <c r="P41" i="1"/>
  <c r="O41" i="1"/>
  <c r="N41" i="1"/>
  <c r="M41" i="1"/>
  <c r="L41" i="1"/>
  <c r="K41" i="1"/>
  <c r="I41" i="1"/>
  <c r="F41" i="1"/>
  <c r="E41" i="1"/>
  <c r="D41" i="1"/>
  <c r="O40" i="1"/>
  <c r="N40" i="1"/>
  <c r="M40" i="1"/>
  <c r="L40" i="1"/>
  <c r="K40" i="1"/>
  <c r="I40" i="1"/>
  <c r="G40" i="1"/>
  <c r="F40" i="1"/>
  <c r="E40" i="1"/>
  <c r="D40" i="1"/>
  <c r="P39" i="1"/>
  <c r="O39" i="1"/>
  <c r="N39" i="1"/>
  <c r="M39" i="1"/>
  <c r="L39" i="1"/>
  <c r="K39" i="1"/>
  <c r="I39" i="1"/>
  <c r="F39" i="1"/>
  <c r="E39" i="1"/>
  <c r="D39" i="1"/>
  <c r="P38" i="1"/>
  <c r="O38" i="1"/>
  <c r="N38" i="1"/>
  <c r="M38" i="1"/>
  <c r="L38" i="1"/>
  <c r="K38" i="1"/>
  <c r="I38" i="1"/>
  <c r="H38" i="1"/>
  <c r="F38" i="1"/>
  <c r="E38" i="1"/>
  <c r="D38" i="1"/>
  <c r="P37" i="1"/>
  <c r="O37" i="1"/>
  <c r="N37" i="1"/>
  <c r="M37" i="1"/>
  <c r="L37" i="1"/>
  <c r="K37" i="1"/>
  <c r="I37" i="1"/>
  <c r="F37" i="1"/>
  <c r="E37" i="1"/>
  <c r="D37" i="1"/>
  <c r="P36" i="1"/>
  <c r="O36" i="1"/>
  <c r="N36" i="1"/>
  <c r="M36" i="1"/>
  <c r="L36" i="1"/>
  <c r="K36" i="1"/>
  <c r="I36" i="1"/>
  <c r="H36" i="1"/>
  <c r="G36" i="1"/>
  <c r="F36" i="1"/>
  <c r="E36" i="1"/>
  <c r="D36" i="1"/>
  <c r="P35" i="1"/>
  <c r="O35" i="1"/>
  <c r="N35" i="1"/>
  <c r="M35" i="1"/>
  <c r="L35" i="1"/>
  <c r="K35" i="1"/>
  <c r="I35" i="1"/>
  <c r="F35" i="1"/>
  <c r="E35" i="1"/>
  <c r="D35" i="1"/>
  <c r="P34" i="1"/>
  <c r="O34" i="1"/>
  <c r="N34" i="1"/>
  <c r="M34" i="1"/>
  <c r="L34" i="1"/>
  <c r="K34" i="1"/>
  <c r="I34" i="1"/>
  <c r="H34" i="1"/>
  <c r="G34" i="1"/>
  <c r="F34" i="1"/>
  <c r="E34" i="1"/>
  <c r="D34" i="1"/>
  <c r="P33" i="1"/>
  <c r="O33" i="1"/>
  <c r="N33" i="1"/>
  <c r="M33" i="1"/>
  <c r="L33" i="1"/>
  <c r="K33" i="1"/>
  <c r="I33" i="1"/>
  <c r="F33" i="1"/>
  <c r="E33" i="1"/>
  <c r="D33" i="1"/>
  <c r="P32" i="1"/>
  <c r="O32" i="1"/>
  <c r="N32" i="1"/>
  <c r="M32" i="1"/>
  <c r="L32" i="1"/>
  <c r="K32" i="1"/>
  <c r="I32" i="1"/>
  <c r="G32" i="1"/>
  <c r="F32" i="1"/>
  <c r="E32" i="1"/>
  <c r="D32" i="1"/>
  <c r="P31" i="1"/>
  <c r="O31" i="1"/>
  <c r="N31" i="1"/>
  <c r="M31" i="1"/>
  <c r="L31" i="1"/>
  <c r="K31" i="1"/>
  <c r="I31" i="1"/>
  <c r="F31" i="1"/>
  <c r="E31" i="1"/>
  <c r="D31" i="1"/>
  <c r="P30" i="1"/>
  <c r="O30" i="1"/>
  <c r="N30" i="1"/>
  <c r="M30" i="1"/>
  <c r="L30" i="1"/>
  <c r="K30" i="1"/>
  <c r="I30" i="1"/>
  <c r="H30" i="1"/>
  <c r="F30" i="1"/>
  <c r="E30" i="1"/>
  <c r="D30" i="1"/>
  <c r="P29" i="1"/>
  <c r="O29" i="1"/>
  <c r="N29" i="1"/>
  <c r="M29" i="1"/>
  <c r="L29" i="1"/>
  <c r="K29" i="1"/>
  <c r="I29" i="1"/>
  <c r="F29" i="1"/>
  <c r="E29" i="1"/>
  <c r="D29" i="1"/>
  <c r="P28" i="1"/>
  <c r="O28" i="1"/>
  <c r="N28" i="1"/>
  <c r="M28" i="1"/>
  <c r="L28" i="1"/>
  <c r="K28" i="1"/>
  <c r="I28" i="1"/>
  <c r="H28" i="1"/>
  <c r="G28" i="1"/>
  <c r="F28" i="1"/>
  <c r="E28" i="1"/>
  <c r="D28" i="1"/>
  <c r="P27" i="1"/>
  <c r="O27" i="1"/>
  <c r="N27" i="1"/>
  <c r="M27" i="1"/>
  <c r="L27" i="1"/>
  <c r="K27" i="1"/>
  <c r="I27" i="1"/>
  <c r="F27" i="1"/>
  <c r="E27" i="1"/>
  <c r="D27" i="1"/>
  <c r="P26" i="1"/>
  <c r="O26" i="1"/>
  <c r="N26" i="1"/>
  <c r="M26" i="1"/>
  <c r="L26" i="1"/>
  <c r="K26" i="1"/>
  <c r="I26" i="1"/>
  <c r="H26" i="1"/>
  <c r="G26" i="1"/>
  <c r="F26" i="1"/>
  <c r="E26" i="1"/>
  <c r="D26" i="1"/>
  <c r="P25" i="1"/>
  <c r="O25" i="1"/>
  <c r="N25" i="1"/>
  <c r="M25" i="1"/>
  <c r="L25" i="1"/>
  <c r="K25" i="1"/>
  <c r="I25" i="1"/>
  <c r="F25" i="1"/>
  <c r="E25" i="1"/>
  <c r="D25" i="1"/>
  <c r="O24" i="1"/>
  <c r="N24" i="1"/>
  <c r="M24" i="1"/>
  <c r="L24" i="1"/>
  <c r="K24" i="1"/>
  <c r="I24" i="1"/>
  <c r="G24" i="1"/>
  <c r="F24" i="1"/>
  <c r="E24" i="1"/>
  <c r="D24" i="1"/>
  <c r="P23" i="1"/>
  <c r="O23" i="1"/>
  <c r="N23" i="1"/>
  <c r="M23" i="1"/>
  <c r="L23" i="1"/>
  <c r="K23" i="1"/>
  <c r="I23" i="1"/>
  <c r="F23" i="1"/>
  <c r="E23" i="1"/>
  <c r="D23" i="1"/>
  <c r="P22" i="1"/>
  <c r="O22" i="1"/>
  <c r="N22" i="1"/>
  <c r="M22" i="1"/>
  <c r="L22" i="1"/>
  <c r="K22" i="1"/>
  <c r="I22" i="1"/>
  <c r="H22" i="1"/>
  <c r="F22" i="1"/>
  <c r="E22" i="1"/>
  <c r="D22" i="1"/>
  <c r="P21" i="1"/>
  <c r="O21" i="1"/>
  <c r="N21" i="1"/>
  <c r="M21" i="1"/>
  <c r="L21" i="1"/>
  <c r="K21" i="1"/>
  <c r="I21" i="1"/>
  <c r="F21" i="1"/>
  <c r="E21" i="1"/>
  <c r="D21" i="1"/>
  <c r="P20" i="1"/>
  <c r="O20" i="1"/>
  <c r="N20" i="1"/>
  <c r="M20" i="1"/>
  <c r="L20" i="1"/>
  <c r="K20" i="1"/>
  <c r="I20" i="1"/>
  <c r="H20" i="1"/>
  <c r="G20" i="1"/>
  <c r="F20" i="1"/>
  <c r="E20" i="1"/>
  <c r="D20" i="1"/>
  <c r="P19" i="1"/>
  <c r="O19" i="1"/>
  <c r="N19" i="1"/>
  <c r="M19" i="1"/>
  <c r="L19" i="1"/>
  <c r="K19" i="1"/>
  <c r="I19" i="1"/>
  <c r="F19" i="1"/>
  <c r="E19" i="1"/>
  <c r="D19" i="1"/>
  <c r="P18" i="1"/>
  <c r="O18" i="1"/>
  <c r="N18" i="1"/>
  <c r="M18" i="1"/>
  <c r="L18" i="1"/>
  <c r="K18" i="1"/>
  <c r="I18" i="1"/>
  <c r="H18" i="1"/>
  <c r="G18" i="1"/>
  <c r="F18" i="1"/>
  <c r="E18" i="1"/>
  <c r="D18" i="1"/>
  <c r="P17" i="1"/>
  <c r="O17" i="1"/>
  <c r="N17" i="1"/>
  <c r="M17" i="1"/>
  <c r="L17" i="1"/>
  <c r="K17" i="1"/>
  <c r="I17" i="1"/>
  <c r="F17" i="1"/>
  <c r="E17" i="1"/>
  <c r="D17" i="1"/>
  <c r="P16" i="1"/>
  <c r="O16" i="1"/>
  <c r="N16" i="1"/>
  <c r="M16" i="1"/>
  <c r="L16" i="1"/>
  <c r="K16" i="1"/>
  <c r="I16" i="1"/>
  <c r="G16" i="1"/>
  <c r="F16" i="1"/>
  <c r="E16" i="1"/>
  <c r="D16" i="1"/>
  <c r="P15" i="1"/>
  <c r="O15" i="1"/>
  <c r="N15" i="1"/>
  <c r="M15" i="1"/>
  <c r="L15" i="1"/>
  <c r="K15" i="1"/>
  <c r="I15" i="1"/>
  <c r="F15" i="1"/>
  <c r="E15" i="1"/>
  <c r="D15" i="1"/>
  <c r="P14" i="1"/>
  <c r="O14" i="1"/>
  <c r="N14" i="1"/>
  <c r="M14" i="1"/>
  <c r="L14" i="1"/>
  <c r="K14" i="1"/>
  <c r="I14" i="1"/>
  <c r="H14" i="1"/>
  <c r="F14" i="1"/>
  <c r="E14" i="1"/>
  <c r="D14" i="1"/>
  <c r="P13" i="1"/>
  <c r="O13" i="1"/>
  <c r="N13" i="1"/>
  <c r="M13" i="1"/>
  <c r="L13" i="1"/>
  <c r="K13" i="1"/>
  <c r="I13" i="1"/>
  <c r="F13" i="1"/>
  <c r="E13" i="1"/>
  <c r="D13" i="1"/>
  <c r="P12" i="1"/>
  <c r="O12" i="1"/>
  <c r="N12" i="1"/>
  <c r="M12" i="1"/>
  <c r="L12" i="1"/>
  <c r="K12" i="1"/>
  <c r="I12" i="1"/>
  <c r="H12" i="1"/>
  <c r="G12" i="1"/>
  <c r="F12" i="1"/>
  <c r="E12" i="1"/>
  <c r="D12" i="1"/>
  <c r="P11" i="1"/>
  <c r="O11" i="1"/>
  <c r="N11" i="1"/>
  <c r="M11" i="1"/>
  <c r="L11" i="1"/>
  <c r="K11" i="1"/>
  <c r="I11" i="1"/>
  <c r="F11" i="1"/>
  <c r="E11" i="1"/>
  <c r="D11" i="1"/>
  <c r="P10" i="1"/>
  <c r="O10" i="1"/>
  <c r="N10" i="1"/>
  <c r="M10" i="1"/>
  <c r="L10" i="1"/>
  <c r="K10" i="1"/>
  <c r="I10" i="1"/>
  <c r="H10" i="1"/>
  <c r="G10" i="1"/>
  <c r="F10" i="1"/>
  <c r="E10" i="1"/>
  <c r="D10" i="1"/>
  <c r="P9" i="1"/>
  <c r="O9" i="1"/>
  <c r="N9" i="1"/>
  <c r="M9" i="1"/>
  <c r="L9" i="1"/>
  <c r="K9" i="1"/>
  <c r="I9" i="1"/>
  <c r="F9" i="1"/>
  <c r="E9" i="1"/>
  <c r="D9" i="1"/>
  <c r="O8" i="1"/>
  <c r="N8" i="1"/>
  <c r="M8" i="1"/>
  <c r="L8" i="1"/>
  <c r="K8" i="1"/>
  <c r="I8" i="1"/>
  <c r="G8" i="1"/>
  <c r="F8" i="1"/>
  <c r="E8" i="1"/>
  <c r="D8" i="1"/>
  <c r="P7" i="1"/>
  <c r="O7" i="1"/>
  <c r="N7" i="1"/>
  <c r="M7" i="1"/>
  <c r="L7" i="1"/>
  <c r="K7" i="1"/>
  <c r="I7" i="1"/>
  <c r="F7" i="1"/>
  <c r="E7" i="1"/>
  <c r="D7" i="1"/>
  <c r="P6" i="1"/>
  <c r="O6" i="1"/>
  <c r="N6" i="1"/>
  <c r="M6" i="1"/>
  <c r="L6" i="1"/>
  <c r="K6" i="1"/>
  <c r="I6" i="1"/>
  <c r="H6" i="1"/>
  <c r="F6" i="1"/>
  <c r="E6" i="1"/>
  <c r="D6" i="1"/>
  <c r="P5" i="1"/>
  <c r="O5" i="1"/>
  <c r="N5" i="1"/>
  <c r="M5" i="1"/>
  <c r="L5" i="1"/>
  <c r="K5" i="1"/>
  <c r="I5" i="1"/>
  <c r="F5" i="1"/>
  <c r="E5" i="1"/>
  <c r="D5" i="1"/>
  <c r="P4" i="1"/>
  <c r="O4" i="1"/>
  <c r="N4" i="1"/>
  <c r="M4" i="1"/>
  <c r="L4" i="1"/>
  <c r="K4" i="1"/>
  <c r="I4" i="1"/>
  <c r="H4" i="1"/>
  <c r="G4" i="1"/>
  <c r="F4" i="1"/>
  <c r="E4" i="1"/>
  <c r="D4" i="1"/>
  <c r="P3" i="1"/>
  <c r="O3" i="1"/>
  <c r="N3" i="1"/>
  <c r="M3" i="1"/>
  <c r="L3" i="1"/>
  <c r="K3" i="1"/>
  <c r="I3" i="1"/>
  <c r="F3" i="1"/>
  <c r="E3" i="1"/>
  <c r="D3" i="1"/>
  <c r="M63" i="2" l="1"/>
  <c r="G5" i="2"/>
  <c r="H5" i="1" s="1"/>
  <c r="G13" i="2"/>
  <c r="H13" i="1" s="1"/>
  <c r="G21" i="2"/>
  <c r="H21" i="1" s="1"/>
  <c r="G29" i="2"/>
  <c r="H29" i="1" s="1"/>
  <c r="G37" i="2"/>
  <c r="H37" i="1" s="1"/>
  <c r="G45" i="2"/>
  <c r="H45" i="1" s="1"/>
  <c r="G53" i="2"/>
  <c r="H53" i="1" s="1"/>
  <c r="G61" i="2"/>
  <c r="H61" i="1" s="1"/>
  <c r="G69" i="2"/>
  <c r="H69" i="1" s="1"/>
  <c r="G77" i="2"/>
  <c r="H77" i="1" s="1"/>
  <c r="G85" i="2"/>
  <c r="H85" i="1" s="1"/>
  <c r="G93" i="2"/>
  <c r="H93" i="1" s="1"/>
  <c r="G101" i="2"/>
  <c r="H101" i="1" s="1"/>
  <c r="M5" i="2"/>
  <c r="G8" i="2"/>
  <c r="H8" i="1" s="1"/>
  <c r="M13" i="2"/>
  <c r="G16" i="2"/>
  <c r="H16" i="1" s="1"/>
  <c r="M21" i="2"/>
  <c r="G24" i="2"/>
  <c r="H24" i="1" s="1"/>
  <c r="M29" i="2"/>
  <c r="G32" i="2"/>
  <c r="H32" i="1" s="1"/>
  <c r="M37" i="2"/>
  <c r="G40" i="2"/>
  <c r="H40" i="1" s="1"/>
  <c r="M45" i="2"/>
  <c r="G48" i="2"/>
  <c r="H48" i="1" s="1"/>
  <c r="M53" i="2"/>
  <c r="G56" i="2"/>
  <c r="H56" i="1" s="1"/>
  <c r="M61" i="2"/>
  <c r="G64" i="2"/>
  <c r="H64" i="1" s="1"/>
  <c r="M69" i="2"/>
  <c r="G72" i="2"/>
  <c r="H72" i="1" s="1"/>
  <c r="M77" i="2"/>
  <c r="G80" i="2"/>
  <c r="H80" i="1" s="1"/>
  <c r="M85" i="2"/>
  <c r="G88" i="2"/>
  <c r="H88" i="1" s="1"/>
  <c r="M93" i="2"/>
  <c r="G96" i="2"/>
  <c r="H96" i="1" s="1"/>
  <c r="M101" i="2"/>
  <c r="E3" i="2"/>
  <c r="G3" i="1" s="1"/>
  <c r="E11" i="2"/>
  <c r="G11" i="1" s="1"/>
  <c r="E19" i="2"/>
  <c r="G19" i="1" s="1"/>
  <c r="E27" i="2"/>
  <c r="G27" i="1" s="1"/>
  <c r="E35" i="2"/>
  <c r="G35" i="1" s="1"/>
  <c r="E43" i="2"/>
  <c r="G43" i="1" s="1"/>
  <c r="E51" i="2"/>
  <c r="G51" i="1" s="1"/>
  <c r="E59" i="2"/>
  <c r="G59" i="1" s="1"/>
  <c r="E67" i="2"/>
  <c r="G67" i="1" s="1"/>
  <c r="E75" i="2"/>
  <c r="G75" i="1" s="1"/>
  <c r="E83" i="2"/>
  <c r="G83" i="1" s="1"/>
  <c r="E91" i="2"/>
  <c r="G91" i="1" s="1"/>
  <c r="E99" i="2"/>
  <c r="G99" i="1" s="1"/>
  <c r="G3" i="2"/>
  <c r="H3" i="1" s="1"/>
  <c r="M8" i="2"/>
  <c r="G11" i="2"/>
  <c r="H11" i="1" s="1"/>
  <c r="M16" i="2"/>
  <c r="G19" i="2"/>
  <c r="H19" i="1" s="1"/>
  <c r="M24" i="2"/>
  <c r="G27" i="2"/>
  <c r="H27" i="1" s="1"/>
  <c r="M32" i="2"/>
  <c r="G35" i="2"/>
  <c r="H35" i="1" s="1"/>
  <c r="M40" i="2"/>
  <c r="G43" i="2"/>
  <c r="H43" i="1" s="1"/>
  <c r="M48" i="2"/>
  <c r="G51" i="2"/>
  <c r="H51" i="1" s="1"/>
  <c r="M56" i="2"/>
  <c r="G59" i="2"/>
  <c r="H59" i="1" s="1"/>
  <c r="M64" i="2"/>
  <c r="G67" i="2"/>
  <c r="H67" i="1" s="1"/>
  <c r="M72" i="2"/>
  <c r="G75" i="2"/>
  <c r="H75" i="1" s="1"/>
  <c r="M80" i="2"/>
  <c r="G83" i="2"/>
  <c r="H83" i="1" s="1"/>
  <c r="M88" i="2"/>
  <c r="G91" i="2"/>
  <c r="H91" i="1" s="1"/>
  <c r="M96" i="2"/>
  <c r="G99" i="2"/>
  <c r="H99" i="1" s="1"/>
  <c r="E6" i="2"/>
  <c r="G6" i="1" s="1"/>
  <c r="E14" i="2"/>
  <c r="G14" i="1" s="1"/>
  <c r="E22" i="2"/>
  <c r="G22" i="1" s="1"/>
  <c r="E30" i="2"/>
  <c r="G30" i="1" s="1"/>
  <c r="E38" i="2"/>
  <c r="G38" i="1" s="1"/>
  <c r="E46" i="2"/>
  <c r="G46" i="1" s="1"/>
  <c r="E54" i="2"/>
  <c r="G54" i="1" s="1"/>
  <c r="E62" i="2"/>
  <c r="G62" i="1" s="1"/>
  <c r="E70" i="2"/>
  <c r="G70" i="1" s="1"/>
  <c r="E78" i="2"/>
  <c r="G78" i="1" s="1"/>
  <c r="E86" i="2"/>
  <c r="G86" i="1" s="1"/>
  <c r="E94" i="2"/>
  <c r="G94" i="1" s="1"/>
  <c r="E102" i="2"/>
  <c r="G102" i="1" s="1"/>
  <c r="M91" i="2"/>
  <c r="G94" i="2"/>
  <c r="H94" i="1" s="1"/>
  <c r="M99" i="2"/>
  <c r="G102" i="2"/>
  <c r="H102" i="1" s="1"/>
  <c r="E9" i="2"/>
  <c r="G9" i="1" s="1"/>
  <c r="E17" i="2"/>
  <c r="G17" i="1" s="1"/>
  <c r="E25" i="2"/>
  <c r="G25" i="1" s="1"/>
  <c r="E33" i="2"/>
  <c r="G33" i="1" s="1"/>
  <c r="E41" i="2"/>
  <c r="G41" i="1" s="1"/>
  <c r="E49" i="2"/>
  <c r="G49" i="1" s="1"/>
  <c r="E57" i="2"/>
  <c r="G57" i="1" s="1"/>
  <c r="E65" i="2"/>
  <c r="G65" i="1" s="1"/>
  <c r="E73" i="2"/>
  <c r="G73" i="1" s="1"/>
  <c r="E81" i="2"/>
  <c r="G81" i="1" s="1"/>
  <c r="E89" i="2"/>
  <c r="G89" i="1" s="1"/>
  <c r="E97" i="2"/>
  <c r="G97" i="1" s="1"/>
  <c r="G9" i="2"/>
  <c r="H9" i="1" s="1"/>
  <c r="G17" i="2"/>
  <c r="H17" i="1" s="1"/>
  <c r="G25" i="2"/>
  <c r="H25" i="1" s="1"/>
  <c r="G33" i="2"/>
  <c r="H33" i="1" s="1"/>
  <c r="G41" i="2"/>
  <c r="H41" i="1" s="1"/>
  <c r="G49" i="2"/>
  <c r="H49" i="1" s="1"/>
  <c r="G57" i="2"/>
  <c r="H57" i="1" s="1"/>
  <c r="G65" i="2"/>
  <c r="H65" i="1" s="1"/>
  <c r="G73" i="2"/>
  <c r="H73" i="1" s="1"/>
  <c r="G81" i="2"/>
  <c r="H81" i="1" s="1"/>
  <c r="G89" i="2"/>
  <c r="H89" i="1" s="1"/>
  <c r="G97" i="2"/>
  <c r="H97" i="1" s="1"/>
  <c r="M102" i="2"/>
  <c r="M97" i="2"/>
  <c r="G100" i="2"/>
  <c r="H100" i="1" s="1"/>
  <c r="E7" i="2"/>
  <c r="G7" i="1" s="1"/>
  <c r="E15" i="2"/>
  <c r="G15" i="1" s="1"/>
  <c r="E23" i="2"/>
  <c r="G23" i="1" s="1"/>
  <c r="E31" i="2"/>
  <c r="G31" i="1" s="1"/>
  <c r="E39" i="2"/>
  <c r="G39" i="1" s="1"/>
  <c r="E47" i="2"/>
  <c r="G47" i="1" s="1"/>
  <c r="E55" i="2"/>
  <c r="G55" i="1" s="1"/>
  <c r="E63" i="2"/>
  <c r="G63" i="1" s="1"/>
  <c r="E71" i="2"/>
  <c r="G71" i="1" s="1"/>
  <c r="E79" i="2"/>
  <c r="G79" i="1" s="1"/>
  <c r="E87" i="2"/>
  <c r="G87" i="1" s="1"/>
  <c r="E95" i="2"/>
  <c r="G95" i="1" s="1"/>
  <c r="M100" i="2"/>
</calcChain>
</file>

<file path=xl/sharedStrings.xml><?xml version="1.0" encoding="utf-8"?>
<sst xmlns="http://schemas.openxmlformats.org/spreadsheetml/2006/main" count="100" uniqueCount="85">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</sst>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Red][&gt;=0.05]\▼0.0%;[Red][&lt;-0.05]0.0%\▲;[Green]0.00%\✓"/>
    <numFmt numFmtId="165" formatCode="0.0%"/>
  </numFmts>
  <fonts count="17" x14ac:knownFonts="1"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2"/>
      <color theme="1"/>
      <name val="Calibri"/>
      <scheme val="minor"/>
    </font>
    <font>
      <b/>
      <sz val="10"/>
      <color rgb="FFFFFFFF"/>
      <name val="Calibri"/>
      <scheme val="minor"/>
    </font>
    <font>
      <b/>
      <sz val="10"/>
      <color rgb="FF000080"/>
      <name val="Calibri"/>
      <scheme val="minor"/>
    </font>
    <font>
      <b/>
      <i/>
      <sz val="10"/>
      <color rgb="FFFFFFFF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Arial"/>
    </font>
    <font>
      <b/>
      <sz val="11"/>
      <color theme="0"/>
      <name val="Calibri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</fonts>
  <fills count="38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99CCF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16" fillId="0" borderId="0" applyFont="0" applyFill="0" applyBorder="0" applyAlignment="0" applyProtection="0"/>
  </cellStyleXfs>
  <cellXfs count="91">
    <xf numFmtId="0" fontId="0" fillId="0" borderId="0" xfId="0" applyNumberFormat="1" applyFont="1" applyFill="1" applyBorder="1" applyAlignment="1" applyProtection="1"/>
    <xf numFmtId="0" fontId="0" fillId="10" borderId="0" xfId="0" applyFont="1" applyFill="1"/>
    <xf numFmtId="0" fontId="3" fillId="11" borderId="0" xfId="0" applyFont="1" applyFill="1" applyAlignment="1" applyProtection="1">
      <alignment horizontal="center"/>
      <protection locked="0"/>
    </xf>
    <xf numFmtId="0" fontId="3" fillId="11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5" fillId="13" borderId="0" xfId="0" applyFont="1" applyFill="1"/>
    <xf numFmtId="3" fontId="0" fillId="14" borderId="0" xfId="0" applyNumberFormat="1" applyFont="1" applyFill="1"/>
    <xf numFmtId="3" fontId="0" fillId="0" borderId="0" xfId="0" applyNumberFormat="1" applyFont="1"/>
    <xf numFmtId="0" fontId="6" fillId="12" borderId="0" xfId="0" applyFont="1" applyFill="1" applyAlignment="1">
      <alignment horizontal="center"/>
    </xf>
    <xf numFmtId="1" fontId="6" fillId="12" borderId="0" xfId="0" applyNumberFormat="1" applyFont="1" applyFill="1" applyAlignment="1">
      <alignment horizontal="center"/>
    </xf>
    <xf numFmtId="0" fontId="7" fillId="13" borderId="1" xfId="0" applyFont="1" applyFill="1" applyBorder="1"/>
    <xf numFmtId="3" fontId="8" fillId="14" borderId="0" xfId="0" applyNumberFormat="1" applyFont="1" applyFill="1"/>
    <xf numFmtId="3" fontId="8" fillId="0" borderId="0" xfId="0" applyNumberFormat="1" applyFont="1"/>
    <xf numFmtId="0" fontId="7" fillId="13" borderId="0" xfId="0" applyFont="1" applyFill="1"/>
    <xf numFmtId="164" fontId="8" fillId="14" borderId="0" xfId="0" applyNumberFormat="1" applyFont="1" applyFill="1"/>
    <xf numFmtId="164" fontId="8" fillId="0" borderId="0" xfId="0" applyNumberFormat="1" applyFont="1"/>
    <xf numFmtId="3" fontId="8" fillId="14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2" borderId="0" xfId="1" applyFont="1" applyFill="1" applyAlignment="1">
      <alignment horizontal="center"/>
    </xf>
    <xf numFmtId="10" fontId="8" fillId="15" borderId="0" xfId="1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10" fontId="8" fillId="15" borderId="0" xfId="0" applyNumberFormat="1" applyFont="1" applyFill="1" applyAlignment="1">
      <alignment horizontal="center"/>
    </xf>
    <xf numFmtId="0" fontId="9" fillId="3" borderId="0" xfId="2" applyFont="1" applyFill="1" applyAlignment="1">
      <alignment horizontal="center"/>
    </xf>
    <xf numFmtId="10" fontId="8" fillId="15" borderId="0" xfId="2" applyNumberFormat="1" applyFont="1" applyFill="1" applyAlignment="1">
      <alignment horizontal="center"/>
    </xf>
    <xf numFmtId="0" fontId="9" fillId="4" borderId="0" xfId="3" applyFont="1" applyFill="1" applyAlignment="1">
      <alignment horizontal="center"/>
    </xf>
    <xf numFmtId="10" fontId="8" fillId="15" borderId="0" xfId="3" applyNumberFormat="1" applyFont="1" applyFill="1" applyAlignment="1">
      <alignment horizontal="center"/>
    </xf>
    <xf numFmtId="0" fontId="9" fillId="5" borderId="0" xfId="3" applyFont="1" applyFill="1" applyAlignment="1">
      <alignment horizontal="center"/>
    </xf>
    <xf numFmtId="0" fontId="9" fillId="16" borderId="0" xfId="4" applyFont="1" applyFill="1" applyAlignment="1">
      <alignment horizontal="center"/>
    </xf>
    <xf numFmtId="10" fontId="8" fillId="15" borderId="0" xfId="4" applyNumberFormat="1" applyFont="1" applyFill="1" applyAlignment="1">
      <alignment horizontal="center"/>
    </xf>
    <xf numFmtId="0" fontId="10" fillId="17" borderId="0" xfId="5" applyFont="1" applyFill="1" applyAlignment="1">
      <alignment horizontal="center"/>
    </xf>
    <xf numFmtId="0" fontId="9" fillId="18" borderId="0" xfId="5" applyFont="1" applyFill="1" applyAlignment="1">
      <alignment horizontal="center"/>
    </xf>
    <xf numFmtId="10" fontId="8" fillId="18" borderId="0" xfId="5" applyNumberFormat="1" applyFont="1" applyFill="1" applyAlignment="1">
      <alignment horizontal="center"/>
    </xf>
    <xf numFmtId="10" fontId="8" fillId="18" borderId="0" xfId="0" applyNumberFormat="1" applyFont="1" applyFill="1" applyAlignment="1">
      <alignment horizontal="center"/>
    </xf>
    <xf numFmtId="0" fontId="9" fillId="7" borderId="0" xfId="6" applyFont="1" applyFill="1" applyAlignment="1">
      <alignment horizontal="center"/>
    </xf>
    <xf numFmtId="10" fontId="8" fillId="9" borderId="0" xfId="6" applyNumberFormat="1" applyFont="1" applyFill="1" applyAlignment="1">
      <alignment horizontal="center"/>
    </xf>
    <xf numFmtId="10" fontId="8" fillId="9" borderId="0" xfId="0" applyNumberFormat="1" applyFont="1" applyFill="1" applyAlignment="1">
      <alignment horizontal="center"/>
    </xf>
    <xf numFmtId="0" fontId="9" fillId="8" borderId="0" xfId="7" applyFont="1" applyFill="1" applyAlignment="1">
      <alignment horizontal="center"/>
    </xf>
    <xf numFmtId="10" fontId="8" fillId="9" borderId="0" xfId="7" applyNumberFormat="1" applyFont="1" applyFill="1" applyAlignment="1">
      <alignment horizontal="center"/>
    </xf>
    <xf numFmtId="0" fontId="9" fillId="20" borderId="0" xfId="8" applyFont="1" applyFill="1" applyAlignment="1">
      <alignment horizontal="center"/>
    </xf>
    <xf numFmtId="10" fontId="8" fillId="9" borderId="0" xfId="8" applyNumberFormat="1" applyFont="1" applyFill="1" applyAlignment="1">
      <alignment horizontal="center"/>
    </xf>
    <xf numFmtId="0" fontId="9" fillId="21" borderId="0" xfId="8" applyFont="1" applyFill="1" applyAlignment="1">
      <alignment horizontal="center"/>
    </xf>
    <xf numFmtId="0" fontId="9" fillId="22" borderId="0" xfId="0" applyFont="1" applyFill="1" applyAlignment="1">
      <alignment horizontal="center"/>
    </xf>
    <xf numFmtId="0" fontId="11" fillId="0" borderId="0" xfId="0" applyFont="1"/>
    <xf numFmtId="0" fontId="0" fillId="21" borderId="0" xfId="0" applyFont="1" applyFill="1"/>
    <xf numFmtId="0" fontId="0" fillId="0" borderId="0" xfId="0" applyFont="1"/>
    <xf numFmtId="0" fontId="10" fillId="23" borderId="0" xfId="0" applyFont="1" applyFill="1" applyAlignment="1">
      <alignment horizontal="center"/>
    </xf>
    <xf numFmtId="0" fontId="10" fillId="19" borderId="0" xfId="0" applyFont="1" applyFill="1" applyAlignment="1">
      <alignment horizontal="center"/>
    </xf>
    <xf numFmtId="0" fontId="12" fillId="24" borderId="0" xfId="0" applyFont="1" applyFill="1" applyAlignment="1">
      <alignment horizontal="center"/>
    </xf>
    <xf numFmtId="3" fontId="8" fillId="21" borderId="0" xfId="0" applyNumberFormat="1" applyFont="1" applyFill="1"/>
    <xf numFmtId="0" fontId="10" fillId="21" borderId="0" xfId="0" applyFont="1" applyFill="1" applyAlignment="1">
      <alignment horizontal="center"/>
    </xf>
    <xf numFmtId="0" fontId="12" fillId="25" borderId="0" xfId="0" applyFont="1" applyFill="1" applyAlignment="1">
      <alignment horizontal="center"/>
    </xf>
    <xf numFmtId="165" fontId="8" fillId="21" borderId="0" xfId="0" applyNumberFormat="1" applyFont="1" applyFill="1"/>
    <xf numFmtId="165" fontId="8" fillId="0" borderId="0" xfId="0" applyNumberFormat="1" applyFont="1"/>
    <xf numFmtId="0" fontId="10" fillId="26" borderId="0" xfId="0" applyFont="1" applyFill="1" applyAlignment="1">
      <alignment horizontal="center"/>
    </xf>
    <xf numFmtId="0" fontId="12" fillId="27" borderId="0" xfId="0" applyFont="1" applyFill="1" applyAlignment="1">
      <alignment horizontal="center"/>
    </xf>
    <xf numFmtId="165" fontId="8" fillId="26" borderId="0" xfId="0" applyNumberFormat="1" applyFont="1" applyFill="1"/>
    <xf numFmtId="10" fontId="10" fillId="28" borderId="0" xfId="0" applyNumberFormat="1" applyFont="1" applyFill="1" applyAlignment="1">
      <alignment horizontal="center"/>
    </xf>
    <xf numFmtId="10" fontId="10" fillId="29" borderId="0" xfId="0" applyNumberFormat="1" applyFont="1" applyFill="1" applyAlignment="1">
      <alignment horizontal="center"/>
    </xf>
    <xf numFmtId="10" fontId="8" fillId="28" borderId="0" xfId="0" applyNumberFormat="1" applyFont="1" applyFill="1"/>
    <xf numFmtId="10" fontId="8" fillId="0" borderId="0" xfId="0" applyNumberFormat="1" applyFont="1"/>
    <xf numFmtId="0" fontId="10" fillId="30" borderId="0" xfId="0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3" fontId="8" fillId="30" borderId="0" xfId="0" applyNumberFormat="1" applyFont="1" applyFill="1"/>
    <xf numFmtId="0" fontId="10" fillId="17" borderId="0" xfId="0" applyFont="1" applyFill="1" applyAlignment="1">
      <alignment horizontal="center"/>
    </xf>
    <xf numFmtId="0" fontId="12" fillId="18" borderId="0" xfId="0" applyFont="1" applyFill="1" applyAlignment="1">
      <alignment horizontal="center"/>
    </xf>
    <xf numFmtId="3" fontId="8" fillId="17" borderId="0" xfId="0" applyNumberFormat="1" applyFont="1" applyFill="1"/>
    <xf numFmtId="0" fontId="9" fillId="10" borderId="0" xfId="0" applyFont="1" applyFill="1" applyAlignment="1">
      <alignment horizontal="center"/>
    </xf>
    <xf numFmtId="0" fontId="8" fillId="23" borderId="0" xfId="0" applyFont="1" applyFill="1"/>
    <xf numFmtId="0" fontId="14" fillId="20" borderId="0" xfId="0" applyFont="1" applyFill="1" applyAlignment="1">
      <alignment horizontal="center"/>
    </xf>
    <xf numFmtId="3" fontId="0" fillId="21" borderId="0" xfId="0" applyNumberFormat="1" applyFont="1" applyFill="1"/>
    <xf numFmtId="0" fontId="10" fillId="11" borderId="0" xfId="0" applyFont="1" applyFill="1" applyAlignment="1">
      <alignment horizontal="center"/>
    </xf>
    <xf numFmtId="0" fontId="15" fillId="15" borderId="0" xfId="0" applyFont="1" applyFill="1"/>
    <xf numFmtId="0" fontId="9" fillId="32" borderId="0" xfId="0" applyFont="1" applyFill="1" applyAlignment="1">
      <alignment horizontal="center"/>
    </xf>
    <xf numFmtId="3" fontId="8" fillId="0" borderId="0" xfId="9" applyNumberFormat="1" applyFont="1"/>
    <xf numFmtId="0" fontId="9" fillId="33" borderId="0" xfId="0" applyFont="1" applyFill="1" applyAlignment="1">
      <alignment horizontal="center"/>
    </xf>
    <xf numFmtId="0" fontId="9" fillId="34" borderId="0" xfId="0" applyFont="1" applyFill="1" applyAlignment="1">
      <alignment horizontal="center"/>
    </xf>
    <xf numFmtId="0" fontId="15" fillId="12" borderId="0" xfId="0" applyFont="1" applyFill="1"/>
    <xf numFmtId="0" fontId="15" fillId="12" borderId="0" xfId="0" applyFont="1" applyFill="1" applyAlignment="1">
      <alignment horizontal="left"/>
    </xf>
    <xf numFmtId="0" fontId="9" fillId="20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9" fillId="35" borderId="0" xfId="0" applyFont="1" applyFill="1" applyAlignment="1">
      <alignment horizontal="center"/>
    </xf>
    <xf numFmtId="0" fontId="9" fillId="3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9" fillId="37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9" borderId="0" xfId="0" applyFont="1" applyFill="1" applyAlignment="1">
      <alignment horizontal="center"/>
    </xf>
    <xf numFmtId="0" fontId="10" fillId="21" borderId="0" xfId="0" applyFont="1" applyFill="1" applyAlignment="1">
      <alignment horizontal="center"/>
    </xf>
    <xf numFmtId="0" fontId="10" fillId="30" borderId="0" xfId="0" applyFont="1" applyFill="1" applyAlignment="1">
      <alignment horizontal="center"/>
    </xf>
    <xf numFmtId="0" fontId="13" fillId="31" borderId="0" xfId="0" applyFont="1" applyFill="1" applyAlignment="1">
      <alignment horizontal="center"/>
    </xf>
  </cellXfs>
  <cellStyles count="10">
    <cellStyle name="20% - Accent1" xfId="8" builtinId="30"/>
    <cellStyle name="20% - Accent4" xfId="5" builtinId="42"/>
    <cellStyle name="20% - Accent6" xfId="4" builtinId="50"/>
    <cellStyle name="40% - Accent1" xfId="7" builtinId="31"/>
    <cellStyle name="40% - Accent6" xfId="3" builtinId="51"/>
    <cellStyle name="60% - Accent1" xfId="6" builtinId="32"/>
    <cellStyle name="60% - Accent6" xfId="2" builtinId="52"/>
    <cellStyle name="Accent6" xfId="1" builtinId="49"/>
    <cellStyle name="Comma" xfId="9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048576"/>
  <sheetViews>
    <sheetView showRowColHeaders="0" tabSelected="1" zoomScale="120" workbookViewId="0">
      <pane xSplit="1" ySplit="2" topLeftCell="B87" activePane="bottomRight" state="frozen"/>
      <selection pane="topRight"/>
      <selection pane="bottomLeft"/>
      <selection pane="bottomRight" activeCell="A102" sqref="B102:CW102 A102"/>
    </sheetView>
  </sheetViews>
  <sheetFormatPr defaultColWidth="9.26953125" defaultRowHeight="12.5" x14ac:dyDescent="0.25"/>
  <cols>
    <col min="1" max="1" width="12.81640625" customWidth="1"/>
    <col min="2" max="2" width="12" style="44" customWidth="1"/>
    <col min="3" max="3" width="11" style="44" customWidth="1"/>
    <col min="4" max="4" width="9.81640625" style="44" customWidth="1"/>
    <col min="5" max="5" width="11" style="44" customWidth="1"/>
    <col min="6" max="11" width="13.7265625" style="44" customWidth="1"/>
    <col min="12" max="12" width="14.7265625" style="44" customWidth="1"/>
    <col min="13" max="13" width="10.7265625" style="44" customWidth="1"/>
    <col min="14" max="15" width="11.26953125" style="44" customWidth="1"/>
    <col min="16" max="16" width="10.81640625" style="44" customWidth="1"/>
    <col min="17" max="122" width="9.1796875" style="44" bestFit="1"/>
    <col min="123" max="16384" width="9.26953125" style="44"/>
  </cols>
  <sheetData>
    <row r="1" spans="1:106" s="43" customFormat="1" ht="18.75" customHeight="1" x14ac:dyDescent="0.35">
      <c r="A1" s="1"/>
      <c r="B1" s="85" t="s">
        <v>4</v>
      </c>
      <c r="C1" s="85"/>
      <c r="D1" s="85"/>
      <c r="E1" s="85"/>
      <c r="F1" s="86" t="s">
        <v>9</v>
      </c>
      <c r="G1" s="86"/>
      <c r="H1" s="86"/>
      <c r="I1" s="86"/>
      <c r="J1" s="86"/>
      <c r="K1" s="29" t="s">
        <v>15</v>
      </c>
      <c r="L1" s="87" t="s">
        <v>17</v>
      </c>
      <c r="M1" s="87"/>
      <c r="N1" s="87"/>
      <c r="O1" s="87"/>
      <c r="P1" s="87"/>
    </row>
    <row r="2" spans="1:106" ht="15.75" customHeight="1" x14ac:dyDescent="0.35">
      <c r="A2" s="2" t="s">
        <v>0</v>
      </c>
      <c r="B2" s="5" t="s">
        <v>5</v>
      </c>
      <c r="C2" s="10" t="s">
        <v>6</v>
      </c>
      <c r="D2" s="13" t="s">
        <v>7</v>
      </c>
      <c r="E2" s="10" t="s">
        <v>8</v>
      </c>
      <c r="F2" s="18" t="s">
        <v>10</v>
      </c>
      <c r="G2" s="22" t="s">
        <v>11</v>
      </c>
      <c r="H2" s="24" t="s">
        <v>12</v>
      </c>
      <c r="I2" s="26" t="s">
        <v>13</v>
      </c>
      <c r="J2" s="27" t="s">
        <v>14</v>
      </c>
      <c r="K2" s="30" t="s">
        <v>16</v>
      </c>
      <c r="L2" s="33" t="s">
        <v>10</v>
      </c>
      <c r="M2" s="36" t="s">
        <v>11</v>
      </c>
      <c r="N2" s="38" t="s">
        <v>12</v>
      </c>
      <c r="O2" s="40" t="s">
        <v>13</v>
      </c>
      <c r="P2" s="41" t="s">
        <v>14</v>
      </c>
    </row>
    <row r="3" spans="1:106" ht="14.5" x14ac:dyDescent="0.35">
      <c r="A3" s="2">
        <v>1</v>
      </c>
      <c r="B3" s="6">
        <v>87974</v>
      </c>
      <c r="C3" s="11">
        <v>86313.93</v>
      </c>
      <c r="D3" s="14">
        <f t="shared" ref="D3:D34" si="0">(B3-C3)/C3</f>
        <v>1.9232932621652231E-2</v>
      </c>
      <c r="E3" s="16">
        <f t="shared" ref="E3:E34" si="1">B3-C3</f>
        <v>1660.070000000007</v>
      </c>
      <c r="F3" s="19">
        <f>IF(ISERROR('Racial Demographics'!C3/'Racial Demographics'!B3),"",'Racial Demographics'!C3/'Racial Demographics'!B3)</f>
        <v>0.39475299520312818</v>
      </c>
      <c r="G3" s="23">
        <f>IF(ISERROR('Racial Demographics'!E3),"",'Racial Demographics'!E3)</f>
        <v>0.27600200059108371</v>
      </c>
      <c r="H3" s="25">
        <f>IF(ISERROR('Racial Demographics'!G3),"",'Racial Demographics'!G3)</f>
        <v>0.20495828312910633</v>
      </c>
      <c r="I3" s="25">
        <f>IF(ISERROR('Racial Demographics'!J3/B3),"",'Racial Demographics'!J3/B3)</f>
        <v>9.4459726737445154E-2</v>
      </c>
      <c r="J3" s="28">
        <f>IF(ISERROR('Racial Demographics'!H3),"",'Racial Demographics'!H3)</f>
        <v>0.60524700479687177</v>
      </c>
      <c r="K3" s="31">
        <f>IF(ISERROR('Voting Age'!B3/B3),"",'Voting Age'!B3/B3)</f>
        <v>0.80765908109214091</v>
      </c>
      <c r="L3" s="34">
        <f>IF(ISERROR('Voting Age'!C3/'Voting Age'!B3),"",'Voting Age'!C3/'Voting Age'!B3)</f>
        <v>0.42186818290571826</v>
      </c>
      <c r="M3" s="37">
        <f>IF(ISERROR('Voting Age'!D3/'Voting Age'!B3),"",'Voting Age'!D3/'Voting Age'!B3)</f>
        <v>0.2737252473505693</v>
      </c>
      <c r="N3" s="39">
        <f>IF(ISERROR('Voting Age'!E3/'Voting Age'!B3),"",'Voting Age'!E3/'Voting Age'!B3)</f>
        <v>0.18643829254218683</v>
      </c>
      <c r="O3" s="39">
        <f>IF(ISERROR('Voting Age'!H3/'Voting Age'!B3),"",'Voting Age'!H3/'Voting Age'!B3)</f>
        <v>9.4197289347388566E-2</v>
      </c>
      <c r="P3" s="35">
        <f>IF(ISERROR('Voting Age'!L3/'Voting Age'!B3),"",'Voting Age'!L3/'Voting Age'!B3)</f>
        <v>0.57813181709428174</v>
      </c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</row>
    <row r="4" spans="1:106" ht="14.5" x14ac:dyDescent="0.35">
      <c r="A4" s="3">
        <v>2</v>
      </c>
      <c r="B4" s="7">
        <v>87354</v>
      </c>
      <c r="C4" s="12">
        <v>86313.93</v>
      </c>
      <c r="D4" s="15">
        <f t="shared" si="0"/>
        <v>1.2049851049535192E-2</v>
      </c>
      <c r="E4" s="17">
        <f t="shared" si="1"/>
        <v>1040.070000000007</v>
      </c>
      <c r="F4" s="20">
        <f>IF(ISERROR('Racial Demographics'!C4/'Racial Demographics'!B4),"",'Racial Demographics'!C4/'Racial Demographics'!B4)</f>
        <v>0.62945028275751536</v>
      </c>
      <c r="G4" s="20">
        <f>IF(ISERROR('Racial Demographics'!E4),"",'Racial Demographics'!E4)</f>
        <v>0.11839183094076974</v>
      </c>
      <c r="H4" s="20">
        <f>IF(ISERROR('Racial Demographics'!G4),"",'Racial Demographics'!G4)</f>
        <v>0.17092520090665567</v>
      </c>
      <c r="I4" s="20">
        <f>IF(ISERROR('Racial Demographics'!J4/B4),"",'Racial Demographics'!J4/B4)</f>
        <v>5.3185887309110058E-2</v>
      </c>
      <c r="J4" s="20">
        <f>IF(ISERROR('Racial Demographics'!H4),"",'Racial Demographics'!H4)</f>
        <v>0.37054971724248459</v>
      </c>
      <c r="K4" s="20">
        <f>IF(ISERROR('Voting Age'!B4/B4),"",'Voting Age'!B4/B4)</f>
        <v>0.82582366004991181</v>
      </c>
      <c r="L4" s="20">
        <f>IF(ISERROR('Voting Age'!C4/'Voting Age'!B4),"",'Voting Age'!C4/'Voting Age'!B4)</f>
        <v>0.65502710045883639</v>
      </c>
      <c r="M4" s="20">
        <f>IF(ISERROR('Voting Age'!D4/'Voting Age'!B4),"",'Voting Age'!D4/'Voting Age'!B4)</f>
        <v>0.11813304869765315</v>
      </c>
      <c r="N4" s="20">
        <f>IF(ISERROR('Voting Age'!E4/'Voting Age'!B4),"",'Voting Age'!E4/'Voting Age'!B4)</f>
        <v>0.1484772453180665</v>
      </c>
      <c r="O4" s="20">
        <f>IF(ISERROR('Voting Age'!H4/'Voting Age'!B4),"",'Voting Age'!H4/'Voting Age'!B4)</f>
        <v>5.6100029110467291E-2</v>
      </c>
      <c r="P4" s="20">
        <f>IF(ISERROR('Voting Age'!L4/'Voting Age'!B4),"",'Voting Age'!L4/'Voting Age'!B4)</f>
        <v>0.34497289954116361</v>
      </c>
      <c r="Q4" s="42"/>
      <c r="R4" s="42"/>
    </row>
    <row r="5" spans="1:106" ht="14.5" x14ac:dyDescent="0.35">
      <c r="A5" s="3">
        <v>3</v>
      </c>
      <c r="B5" s="6">
        <v>87599</v>
      </c>
      <c r="C5" s="11">
        <v>86313.93</v>
      </c>
      <c r="D5" s="14">
        <f t="shared" si="0"/>
        <v>1.4888326832065311E-2</v>
      </c>
      <c r="E5" s="16">
        <f t="shared" si="1"/>
        <v>1285.070000000007</v>
      </c>
      <c r="F5" s="21">
        <f>IF(ISERROR('Racial Demographics'!C5/'Racial Demographics'!B5),"",'Racial Demographics'!C5/'Racial Demographics'!B5)</f>
        <v>0.4378931266338657</v>
      </c>
      <c r="G5" s="21">
        <f>IF(ISERROR('Racial Demographics'!E5),"",'Racial Demographics'!E5)</f>
        <v>0.14141713946506237</v>
      </c>
      <c r="H5" s="21">
        <f>IF(ISERROR('Racial Demographics'!G5),"",'Racial Demographics'!G5)</f>
        <v>0.28511741001609608</v>
      </c>
      <c r="I5" s="21">
        <f>IF(ISERROR('Racial Demographics'!J5/B5),"",'Racial Demographics'!J5/B5)</f>
        <v>0.11480724665806687</v>
      </c>
      <c r="J5" s="21">
        <f>IF(ISERROR('Racial Demographics'!H5),"",'Racial Demographics'!H5)</f>
        <v>0.5621068733661343</v>
      </c>
      <c r="K5" s="32">
        <f>IF(ISERROR('Voting Age'!B5/B5),"",'Voting Age'!B5/B5)</f>
        <v>0.79204100503430408</v>
      </c>
      <c r="L5" s="35">
        <f>IF(ISERROR('Voting Age'!C5/'Voting Age'!B5),"",'Voting Age'!C5/'Voting Age'!B5)</f>
        <v>0.46513504943645329</v>
      </c>
      <c r="M5" s="35">
        <f>IF(ISERROR('Voting Age'!D5/'Voting Age'!B5),"",'Voting Age'!D5/'Voting Age'!B5)</f>
        <v>0.14152085555331353</v>
      </c>
      <c r="N5" s="35">
        <f>IF(ISERROR('Voting Age'!E5/'Voting Age'!B5),"",'Voting Age'!E5/'Voting Age'!B5)</f>
        <v>0.2573434031881468</v>
      </c>
      <c r="O5" s="35">
        <f>IF(ISERROR('Voting Age'!H5/'Voting Age'!B5),"",'Voting Age'!H5/'Voting Age'!B5)</f>
        <v>0.12050675967830272</v>
      </c>
      <c r="P5" s="35">
        <f>IF(ISERROR('Voting Age'!L5/'Voting Age'!B5),"",'Voting Age'!L5/'Voting Age'!B5)</f>
        <v>0.53486495056354677</v>
      </c>
      <c r="Q5" s="42"/>
      <c r="R5" s="42"/>
    </row>
    <row r="6" spans="1:106" ht="14.5" x14ac:dyDescent="0.35">
      <c r="A6" s="3">
        <v>4</v>
      </c>
      <c r="B6" s="7">
        <v>85101</v>
      </c>
      <c r="C6" s="12">
        <v>86313.93</v>
      </c>
      <c r="D6" s="15">
        <f t="shared" si="0"/>
        <v>-1.4052540534303016E-2</v>
      </c>
      <c r="E6" s="17">
        <f t="shared" si="1"/>
        <v>-1212.929999999993</v>
      </c>
      <c r="F6" s="20">
        <f>IF(ISERROR('Racial Demographics'!C6/'Racial Demographics'!B6),"",'Racial Demographics'!C6/'Racial Demographics'!B6)</f>
        <v>0.63410535716384064</v>
      </c>
      <c r="G6" s="20">
        <f>IF(ISERROR('Racial Demographics'!E6),"",'Racial Demographics'!E6)</f>
        <v>7.1526774068459836E-2</v>
      </c>
      <c r="H6" s="20">
        <f>IF(ISERROR('Racial Demographics'!G6),"",'Racial Demographics'!G6)</f>
        <v>0.14278328104252594</v>
      </c>
      <c r="I6" s="20">
        <f>IF(ISERROR('Racial Demographics'!J6/B6),"",'Racial Demographics'!J6/B6)</f>
        <v>0.12030410923490911</v>
      </c>
      <c r="J6" s="20">
        <f>IF(ISERROR('Racial Demographics'!H6),"",'Racial Demographics'!H6)</f>
        <v>0.36589464283615941</v>
      </c>
      <c r="K6" s="20">
        <f>IF(ISERROR('Voting Age'!B6/B6),"",'Voting Age'!B6/B6)</f>
        <v>0.85041303862469297</v>
      </c>
      <c r="L6" s="20">
        <f>IF(ISERROR('Voting Age'!C6/'Voting Age'!B6),"",'Voting Age'!C6/'Voting Age'!B6)</f>
        <v>0.65856489477829516</v>
      </c>
      <c r="M6" s="20">
        <f>IF(ISERROR('Voting Age'!D6/'Voting Age'!B6),"",'Voting Age'!D6/'Voting Age'!B6)</f>
        <v>6.9820784568404473E-2</v>
      </c>
      <c r="N6" s="20">
        <f>IF(ISERROR('Voting Age'!E6/'Voting Age'!B6),"",'Voting Age'!E6/'Voting Age'!B6)</f>
        <v>0.12799325696756989</v>
      </c>
      <c r="O6" s="20">
        <f>IF(ISERROR('Voting Age'!H6/'Voting Age'!B6),"",'Voting Age'!H6/'Voting Age'!B6)</f>
        <v>0.12214837434884139</v>
      </c>
      <c r="P6" s="20">
        <f>IF(ISERROR('Voting Age'!L6/'Voting Age'!B6),"",'Voting Age'!L6/'Voting Age'!B6)</f>
        <v>0.34143510522170484</v>
      </c>
      <c r="Q6" s="42"/>
      <c r="R6" s="42"/>
    </row>
    <row r="7" spans="1:106" ht="14.5" x14ac:dyDescent="0.35">
      <c r="A7" s="3">
        <v>5</v>
      </c>
      <c r="B7" s="6">
        <v>86821</v>
      </c>
      <c r="C7" s="11">
        <v>86313.93</v>
      </c>
      <c r="D7" s="14">
        <f t="shared" si="0"/>
        <v>5.8747180206023177E-3</v>
      </c>
      <c r="E7" s="16">
        <f t="shared" si="1"/>
        <v>507.07000000000698</v>
      </c>
      <c r="F7" s="21">
        <f>IF(ISERROR('Racial Demographics'!C7/'Racial Demographics'!B7),"",'Racial Demographics'!C7/'Racial Demographics'!B7)</f>
        <v>0.68643530942974629</v>
      </c>
      <c r="G7" s="21">
        <f>IF(ISERROR('Racial Demographics'!E7),"",'Racial Demographics'!E7)</f>
        <v>5.8614851245666372E-2</v>
      </c>
      <c r="H7" s="21">
        <f>IF(ISERROR('Racial Demographics'!G7),"",'Racial Demographics'!G7)</f>
        <v>9.8144458138008081E-2</v>
      </c>
      <c r="I7" s="21">
        <f>IF(ISERROR('Racial Demographics'!J7/B7),"",'Racial Demographics'!J7/B7)</f>
        <v>0.11645799979267689</v>
      </c>
      <c r="J7" s="21">
        <f>IF(ISERROR('Racial Demographics'!H7),"",'Racial Demographics'!H7)</f>
        <v>0.31356469057025377</v>
      </c>
      <c r="K7" s="32">
        <f>IF(ISERROR('Voting Age'!B7/B7),"",'Voting Age'!B7/B7)</f>
        <v>0.81532117805600024</v>
      </c>
      <c r="L7" s="35">
        <f>IF(ISERROR('Voting Age'!C7/'Voting Age'!B7),"",'Voting Age'!C7/'Voting Age'!B7)</f>
        <v>0.69319225281478236</v>
      </c>
      <c r="M7" s="35">
        <f>IF(ISERROR('Voting Age'!D7/'Voting Age'!B7),"",'Voting Age'!D7/'Voting Age'!B7)</f>
        <v>6.2808142738073378E-2</v>
      </c>
      <c r="N7" s="35">
        <f>IF(ISERROR('Voting Age'!E7/'Voting Age'!B7),"",'Voting Age'!E7/'Voting Age'!B7)</f>
        <v>9.2333338042295904E-2</v>
      </c>
      <c r="O7" s="35">
        <f>IF(ISERROR('Voting Age'!H7/'Voting Age'!B7),"",'Voting Age'!H7/'Voting Age'!B7)</f>
        <v>0.1256445392515575</v>
      </c>
      <c r="P7" s="35">
        <f>IF(ISERROR('Voting Age'!L7/'Voting Age'!B7),"",'Voting Age'!L7/'Voting Age'!B7)</f>
        <v>0.30680774718521764</v>
      </c>
      <c r="Q7" s="42"/>
      <c r="R7" s="42"/>
    </row>
    <row r="8" spans="1:106" ht="14.5" x14ac:dyDescent="0.35">
      <c r="A8" s="3">
        <v>6</v>
      </c>
      <c r="B8" s="7">
        <v>87770</v>
      </c>
      <c r="C8" s="12">
        <v>86313.93</v>
      </c>
      <c r="D8" s="15">
        <f t="shared" si="0"/>
        <v>1.6869467072116947E-2</v>
      </c>
      <c r="E8" s="17">
        <f t="shared" si="1"/>
        <v>1456.070000000007</v>
      </c>
      <c r="F8" s="20">
        <f>IF(ISERROR('Racial Demographics'!C8/'Racial Demographics'!B8),"",'Racial Demographics'!C8/'Racial Demographics'!B8)</f>
        <v>0.52587444457103794</v>
      </c>
      <c r="G8" s="20">
        <f>IF(ISERROR('Racial Demographics'!E8),"",'Racial Demographics'!E8)</f>
        <v>4.6200296228779768E-2</v>
      </c>
      <c r="H8" s="20">
        <f>IF(ISERROR('Racial Demographics'!G8),"",'Racial Demographics'!G8)</f>
        <v>0.17487752079298166</v>
      </c>
      <c r="I8" s="20">
        <f>IF(ISERROR('Racial Demographics'!J8/B8),"",'Racial Demographics'!J8/B8)</f>
        <v>0.21688504044662185</v>
      </c>
      <c r="J8" s="20">
        <f>IF(ISERROR('Racial Demographics'!H8),"",'Racial Demographics'!H8)</f>
        <v>0.47412555542896206</v>
      </c>
      <c r="K8" s="20">
        <f>IF(ISERROR('Voting Age'!B8/B8),"",'Voting Age'!B8/B8)</f>
        <v>0.76707303178762676</v>
      </c>
      <c r="L8" s="20">
        <f>IF(ISERROR('Voting Age'!C8/'Voting Age'!B8),"",'Voting Age'!C8/'Voting Age'!B8)</f>
        <v>0.54715860143183914</v>
      </c>
      <c r="M8" s="20">
        <f>IF(ISERROR('Voting Age'!D8/'Voting Age'!B8),"",'Voting Age'!D8/'Voting Age'!B8)</f>
        <v>4.6980364198080979E-2</v>
      </c>
      <c r="N8" s="20">
        <f>IF(ISERROR('Voting Age'!E8/'Voting Age'!B8),"",'Voting Age'!E8/'Voting Age'!B8)</f>
        <v>0.16172058342987849</v>
      </c>
      <c r="O8" s="20">
        <f>IF(ISERROR('Voting Age'!H8/'Voting Age'!B8),"",'Voting Age'!H8/'Voting Age'!B8)</f>
        <v>0.22263315806672013</v>
      </c>
      <c r="P8" s="20">
        <f>IF(ISERROR('Voting Age'!L8/'Voting Age'!B8),"",'Voting Age'!L8/'Voting Age'!B8)</f>
        <v>0.45284139856816091</v>
      </c>
      <c r="Q8" s="42"/>
      <c r="R8" s="42"/>
    </row>
    <row r="9" spans="1:106" ht="14.5" x14ac:dyDescent="0.35">
      <c r="A9" s="3">
        <v>7</v>
      </c>
      <c r="B9" s="6">
        <v>85288</v>
      </c>
      <c r="C9" s="11">
        <v>86313.93</v>
      </c>
      <c r="D9" s="14">
        <f t="shared" si="0"/>
        <v>-1.1886030447229006E-2</v>
      </c>
      <c r="E9" s="16">
        <f t="shared" si="1"/>
        <v>-1025.929999999993</v>
      </c>
      <c r="F9" s="21">
        <f>IF(ISERROR('Racial Demographics'!C9/'Racial Demographics'!B9),"",'Racial Demographics'!C9/'Racial Demographics'!B9)</f>
        <v>0.39344339180189475</v>
      </c>
      <c r="G9" s="21">
        <f>IF(ISERROR('Racial Demographics'!E9),"",'Racial Demographics'!E9)</f>
        <v>0.12088453240784167</v>
      </c>
      <c r="H9" s="21">
        <f>IF(ISERROR('Racial Demographics'!G9),"",'Racial Demographics'!G9)</f>
        <v>0.28202091736234874</v>
      </c>
      <c r="I9" s="21">
        <f>IF(ISERROR('Racial Demographics'!J9/B9),"",'Racial Demographics'!J9/B9)</f>
        <v>0.18761138729950286</v>
      </c>
      <c r="J9" s="21">
        <f>IF(ISERROR('Racial Demographics'!H9),"",'Racial Demographics'!H9)</f>
        <v>0.6065566081981052</v>
      </c>
      <c r="K9" s="32">
        <f>IF(ISERROR('Voting Age'!B9/B9),"",'Voting Age'!B9/B9)</f>
        <v>0.77568942875902824</v>
      </c>
      <c r="L9" s="35">
        <f>IF(ISERROR('Voting Age'!C9/'Voting Age'!B9),"",'Voting Age'!C9/'Voting Age'!B9)</f>
        <v>0.41675106186798072</v>
      </c>
      <c r="M9" s="35">
        <f>IF(ISERROR('Voting Age'!D9/'Voting Age'!B9),"",'Voting Age'!D9/'Voting Age'!B9)</f>
        <v>0.11655607116404916</v>
      </c>
      <c r="N9" s="35">
        <f>IF(ISERROR('Voting Age'!E9/'Voting Age'!B9),"",'Voting Age'!E9/'Voting Age'!B9)</f>
        <v>0.25826443157942469</v>
      </c>
      <c r="O9" s="35">
        <f>IF(ISERROR('Voting Age'!H9/'Voting Age'!B9),"",'Voting Age'!H9/'Voting Age'!B9)</f>
        <v>0.19937421588040571</v>
      </c>
      <c r="P9" s="35">
        <f>IF(ISERROR('Voting Age'!L9/'Voting Age'!B9),"",'Voting Age'!L9/'Voting Age'!B9)</f>
        <v>0.58324893813201928</v>
      </c>
      <c r="Q9" s="42"/>
      <c r="R9" s="42"/>
    </row>
    <row r="10" spans="1:106" ht="14.5" x14ac:dyDescent="0.35">
      <c r="A10" s="3">
        <v>8</v>
      </c>
      <c r="B10" s="7">
        <v>85720</v>
      </c>
      <c r="C10" s="12">
        <v>86313.93</v>
      </c>
      <c r="D10" s="15">
        <f t="shared" si="0"/>
        <v>-6.8810445776248752E-3</v>
      </c>
      <c r="E10" s="17">
        <f t="shared" si="1"/>
        <v>-593.92999999999302</v>
      </c>
      <c r="F10" s="20">
        <f>IF(ISERROR('Racial Demographics'!C10/'Racial Demographics'!B10),"",'Racial Demographics'!C10/'Racial Demographics'!B10)</f>
        <v>0.437610825944937</v>
      </c>
      <c r="G10" s="20">
        <f>IF(ISERROR('Racial Demographics'!E10),"",'Racial Demographics'!E10)</f>
        <v>6.1455902939804012E-2</v>
      </c>
      <c r="H10" s="20">
        <f>IF(ISERROR('Racial Demographics'!G10),"",'Racial Demographics'!G10)</f>
        <v>0.25495800279981334</v>
      </c>
      <c r="I10" s="20">
        <f>IF(ISERROR('Racial Demographics'!J10/B10),"",'Racial Demographics'!J10/B10)</f>
        <v>0.22455669622025198</v>
      </c>
      <c r="J10" s="20">
        <f>IF(ISERROR('Racial Demographics'!H10),"",'Racial Demographics'!H10)</f>
        <v>0.56238917405506295</v>
      </c>
      <c r="K10" s="20">
        <f>IF(ISERROR('Voting Age'!B10/B10),"",'Voting Age'!B10/B10)</f>
        <v>0.75995100326644893</v>
      </c>
      <c r="L10" s="20">
        <f>IF(ISERROR('Voting Age'!C10/'Voting Age'!B10),"",'Voting Age'!C10/'Voting Age'!B10)</f>
        <v>0.45954285187971078</v>
      </c>
      <c r="M10" s="20">
        <f>IF(ISERROR('Voting Age'!D10/'Voting Age'!B10),"",'Voting Age'!D10/'Voting Age'!B10)</f>
        <v>5.8670923967271998E-2</v>
      </c>
      <c r="N10" s="20">
        <f>IF(ISERROR('Voting Age'!E10/'Voting Age'!B10),"",'Voting Age'!E10/'Voting Age'!B10)</f>
        <v>0.23359378597853953</v>
      </c>
      <c r="O10" s="20">
        <f>IF(ISERROR('Voting Age'!H10/'Voting Age'!B10),"",'Voting Age'!H10/'Voting Age'!B10)</f>
        <v>0.23651044624902137</v>
      </c>
      <c r="P10" s="20">
        <f>IF(ISERROR('Voting Age'!L10/'Voting Age'!B10),"",'Voting Age'!L10/'Voting Age'!B10)</f>
        <v>0.54045714812028922</v>
      </c>
      <c r="Q10" s="42"/>
      <c r="R10" s="42"/>
    </row>
    <row r="11" spans="1:106" ht="14.5" x14ac:dyDescent="0.35">
      <c r="A11" s="3">
        <v>9</v>
      </c>
      <c r="B11" s="6">
        <v>86111</v>
      </c>
      <c r="C11" s="11">
        <v>86313.93</v>
      </c>
      <c r="D11" s="14">
        <f t="shared" si="0"/>
        <v>-2.3510689410155814E-3</v>
      </c>
      <c r="E11" s="16">
        <f t="shared" si="1"/>
        <v>-202.92999999999302</v>
      </c>
      <c r="F11" s="21">
        <f>IF(ISERROR('Racial Demographics'!C11/'Racial Demographics'!B11),"",'Racial Demographics'!C11/'Racial Demographics'!B11)</f>
        <v>0.47023028416810858</v>
      </c>
      <c r="G11" s="21">
        <f>IF(ISERROR('Racial Demographics'!E11),"",'Racial Demographics'!E11)</f>
        <v>0.18001184517657443</v>
      </c>
      <c r="H11" s="21">
        <f>IF(ISERROR('Racial Demographics'!G11),"",'Racial Demographics'!G11)</f>
        <v>0.1744144185992498</v>
      </c>
      <c r="I11" s="21">
        <f>IF(ISERROR('Racial Demographics'!J11/B11),"",'Racial Demographics'!J11/B11)</f>
        <v>0.13914598599482064</v>
      </c>
      <c r="J11" s="21">
        <f>IF(ISERROR('Racial Demographics'!H11),"",'Racial Demographics'!H11)</f>
        <v>0.52976971583189136</v>
      </c>
      <c r="K11" s="32">
        <f>IF(ISERROR('Voting Age'!B11/B11),"",'Voting Age'!B11/B11)</f>
        <v>0.76910034722625453</v>
      </c>
      <c r="L11" s="35">
        <f>IF(ISERROR('Voting Age'!C11/'Voting Age'!B11),"",'Voting Age'!C11/'Voting Age'!B11)</f>
        <v>0.4902911155402549</v>
      </c>
      <c r="M11" s="35">
        <f>IF(ISERROR('Voting Age'!D11/'Voting Age'!B11),"",'Voting Age'!D11/'Voting Age'!B11)</f>
        <v>0.17832336775985988</v>
      </c>
      <c r="N11" s="35">
        <f>IF(ISERROR('Voting Age'!E11/'Voting Age'!B11),"",'Voting Age'!E11/'Voting Age'!B11)</f>
        <v>0.16206136377363048</v>
      </c>
      <c r="O11" s="35">
        <f>IF(ISERROR('Voting Age'!H11/'Voting Age'!B11),"",'Voting Age'!H11/'Voting Age'!B11)</f>
        <v>0.14487829920879386</v>
      </c>
      <c r="P11" s="35">
        <f>IF(ISERROR('Voting Age'!L11/'Voting Age'!B11),"",'Voting Age'!L11/'Voting Age'!B11)</f>
        <v>0.50970888445974516</v>
      </c>
      <c r="Q11" s="42"/>
      <c r="R11" s="42"/>
    </row>
    <row r="12" spans="1:106" ht="14.5" x14ac:dyDescent="0.35">
      <c r="A12" s="3">
        <v>10</v>
      </c>
      <c r="B12" s="7">
        <v>87812</v>
      </c>
      <c r="C12" s="12">
        <v>86313.93</v>
      </c>
      <c r="D12" s="15">
        <f t="shared" si="0"/>
        <v>1.7356062920550683E-2</v>
      </c>
      <c r="E12" s="17">
        <f t="shared" si="1"/>
        <v>1498.070000000007</v>
      </c>
      <c r="F12" s="20">
        <f>IF(ISERROR('Racial Demographics'!C12/'Racial Demographics'!B12),"",'Racial Demographics'!C12/'Racial Demographics'!B12)</f>
        <v>0.4848084544253633</v>
      </c>
      <c r="G12" s="20">
        <f>IF(ISERROR('Racial Demographics'!E12),"",'Racial Demographics'!E12)</f>
        <v>0.17239101717305153</v>
      </c>
      <c r="H12" s="20">
        <f>IF(ISERROR('Racial Demographics'!G12),"",'Racial Demographics'!G12)</f>
        <v>0.26076162711246753</v>
      </c>
      <c r="I12" s="20">
        <f>IF(ISERROR('Racial Demographics'!J12/B12),"",'Racial Demographics'!J12/B12)</f>
        <v>6.6710700132100398E-2</v>
      </c>
      <c r="J12" s="20">
        <f>IF(ISERROR('Racial Demographics'!H12),"",'Racial Demographics'!H12)</f>
        <v>0.51519154557463676</v>
      </c>
      <c r="K12" s="20">
        <f>IF(ISERROR('Voting Age'!B12/B12),"",'Voting Age'!B12/B12)</f>
        <v>0.73108458980549351</v>
      </c>
      <c r="L12" s="20">
        <f>IF(ISERROR('Voting Age'!C12/'Voting Age'!B12),"",'Voting Age'!C12/'Voting Age'!B12)</f>
        <v>0.50887878127044461</v>
      </c>
      <c r="M12" s="20">
        <f>IF(ISERROR('Voting Age'!D12/'Voting Age'!B12),"",'Voting Age'!D12/'Voting Age'!B12)</f>
        <v>0.17629832705068693</v>
      </c>
      <c r="N12" s="20">
        <f>IF(ISERROR('Voting Age'!E12/'Voting Age'!B12),"",'Voting Age'!E12/'Voting Age'!B12)</f>
        <v>0.23536558771301286</v>
      </c>
      <c r="O12" s="20">
        <f>IF(ISERROR('Voting Age'!H12/'Voting Age'!B12),"",'Voting Age'!H12/'Voting Age'!B12)</f>
        <v>7.0173525655004829E-2</v>
      </c>
      <c r="P12" s="20">
        <f>IF(ISERROR('Voting Age'!L12/'Voting Age'!B12),"",'Voting Age'!L12/'Voting Age'!B12)</f>
        <v>0.49112121872955544</v>
      </c>
      <c r="Q12" s="42"/>
      <c r="R12" s="42"/>
    </row>
    <row r="13" spans="1:106" ht="14.5" x14ac:dyDescent="0.35">
      <c r="A13" s="3">
        <v>11</v>
      </c>
      <c r="B13" s="6">
        <v>85651</v>
      </c>
      <c r="C13" s="11">
        <v>86313.93</v>
      </c>
      <c r="D13" s="14">
        <f t="shared" si="0"/>
        <v>-7.6804520429088682E-3</v>
      </c>
      <c r="E13" s="16">
        <f t="shared" si="1"/>
        <v>-662.92999999999302</v>
      </c>
      <c r="F13" s="21">
        <f>IF(ISERROR('Racial Demographics'!C13/'Racial Demographics'!B13),"",'Racial Demographics'!C13/'Racial Demographics'!B13)</f>
        <v>0.47117955423754537</v>
      </c>
      <c r="G13" s="21">
        <f>IF(ISERROR('Racial Demographics'!E13),"",'Racial Demographics'!E13)</f>
        <v>0.16067529859546298</v>
      </c>
      <c r="H13" s="21">
        <f>IF(ISERROR('Racial Demographics'!G13),"",'Racial Demographics'!G13)</f>
        <v>0.13827042299564513</v>
      </c>
      <c r="I13" s="21">
        <f>IF(ISERROR('Racial Demographics'!J13/B13),"",'Racial Demographics'!J13/B13)</f>
        <v>0.18707312232198106</v>
      </c>
      <c r="J13" s="21">
        <f>IF(ISERROR('Racial Demographics'!H13),"",'Racial Demographics'!H13)</f>
        <v>0.52882044576245457</v>
      </c>
      <c r="K13" s="32">
        <f>IF(ISERROR('Voting Age'!B13/B13),"",'Voting Age'!B13/B13)</f>
        <v>0.75652356656664832</v>
      </c>
      <c r="L13" s="35">
        <f>IF(ISERROR('Voting Age'!C13/'Voting Age'!B13),"",'Voting Age'!C13/'Voting Age'!B13)</f>
        <v>0.49280059262002873</v>
      </c>
      <c r="M13" s="35">
        <f>IF(ISERROR('Voting Age'!D13/'Voting Age'!B13),"",'Voting Age'!D13/'Voting Age'!B13)</f>
        <v>0.1540349090235659</v>
      </c>
      <c r="N13" s="35">
        <f>IF(ISERROR('Voting Age'!E13/'Voting Age'!B13),"",'Voting Age'!E13/'Voting Age'!B13)</f>
        <v>0.12767566399678998</v>
      </c>
      <c r="O13" s="35">
        <f>IF(ISERROR('Voting Age'!H13/'Voting Age'!B13),"",'Voting Age'!H13/'Voting Age'!B13)</f>
        <v>0.19519422195472014</v>
      </c>
      <c r="P13" s="35">
        <f>IF(ISERROR('Voting Age'!L13/'Voting Age'!B13),"",'Voting Age'!L13/'Voting Age'!B13)</f>
        <v>0.50719940737997127</v>
      </c>
      <c r="Q13" s="42"/>
      <c r="R13" s="42"/>
    </row>
    <row r="14" spans="1:106" ht="14.5" x14ac:dyDescent="0.35">
      <c r="A14" s="3">
        <v>12</v>
      </c>
      <c r="B14" s="7">
        <v>85069</v>
      </c>
      <c r="C14" s="12">
        <v>86313.93</v>
      </c>
      <c r="D14" s="15">
        <f t="shared" si="0"/>
        <v>-1.4423280228347766E-2</v>
      </c>
      <c r="E14" s="17">
        <f t="shared" si="1"/>
        <v>-1244.929999999993</v>
      </c>
      <c r="F14" s="20">
        <f>IF(ISERROR('Racial Demographics'!C14/'Racial Demographics'!B14),"",'Racial Demographics'!C14/'Racial Demographics'!B14)</f>
        <v>0.56147362729078742</v>
      </c>
      <c r="G14" s="20">
        <f>IF(ISERROR('Racial Demographics'!E14),"",'Racial Demographics'!E14)</f>
        <v>6.8074151571077601E-2</v>
      </c>
      <c r="H14" s="20">
        <f>IF(ISERROR('Racial Demographics'!G14),"",'Racial Demographics'!G14)</f>
        <v>0.13779402602593188</v>
      </c>
      <c r="I14" s="20">
        <f>IF(ISERROR('Racial Demographics'!J14/B14),"",'Racial Demographics'!J14/B14)</f>
        <v>0.19396019701653952</v>
      </c>
      <c r="J14" s="20">
        <f>IF(ISERROR('Racial Demographics'!H14),"",'Racial Demographics'!H14)</f>
        <v>0.43852637270921252</v>
      </c>
      <c r="K14" s="20">
        <f>IF(ISERROR('Voting Age'!B14/B14),"",'Voting Age'!B14/B14)</f>
        <v>0.75712656784492594</v>
      </c>
      <c r="L14" s="20">
        <f>IF(ISERROR('Voting Age'!C14/'Voting Age'!B14),"",'Voting Age'!C14/'Voting Age'!B14)</f>
        <v>0.57565830331635826</v>
      </c>
      <c r="M14" s="20">
        <f>IF(ISERROR('Voting Age'!D14/'Voting Age'!B14),"",'Voting Age'!D14/'Voting Age'!B14)</f>
        <v>6.6001117873556087E-2</v>
      </c>
      <c r="N14" s="20">
        <f>IF(ISERROR('Voting Age'!E14/'Voting Age'!B14),"",'Voting Age'!E14/'Voting Age'!B14)</f>
        <v>0.12931623400819775</v>
      </c>
      <c r="O14" s="20">
        <f>IF(ISERROR('Voting Age'!H14/'Voting Age'!B14),"",'Voting Age'!H14/'Voting Age'!B14)</f>
        <v>0.20741212271767481</v>
      </c>
      <c r="P14" s="20">
        <f>IF(ISERROR('Voting Age'!L14/'Voting Age'!B14),"",'Voting Age'!L14/'Voting Age'!B14)</f>
        <v>0.4243416966836418</v>
      </c>
      <c r="Q14" s="42"/>
      <c r="R14" s="42"/>
    </row>
    <row r="15" spans="1:106" ht="14.5" x14ac:dyDescent="0.35">
      <c r="A15" s="3">
        <v>13</v>
      </c>
      <c r="B15" s="6">
        <v>85843</v>
      </c>
      <c r="C15" s="11">
        <v>86313.93</v>
      </c>
      <c r="D15" s="14">
        <f t="shared" si="0"/>
        <v>-5.4560138786403662E-3</v>
      </c>
      <c r="E15" s="16">
        <f t="shared" si="1"/>
        <v>-470.92999999999302</v>
      </c>
      <c r="F15" s="21">
        <f>IF(ISERROR('Racial Demographics'!C15/'Racial Demographics'!B15),"",'Racial Demographics'!C15/'Racial Demographics'!B15)</f>
        <v>0.50313945225586243</v>
      </c>
      <c r="G15" s="21">
        <f>IF(ISERROR('Racial Demographics'!E15),"",'Racial Demographics'!E15)</f>
        <v>9.552322262735459E-2</v>
      </c>
      <c r="H15" s="21">
        <f>IF(ISERROR('Racial Demographics'!G15),"",'Racial Demographics'!G15)</f>
        <v>0.13106485094882517</v>
      </c>
      <c r="I15" s="21">
        <f>IF(ISERROR('Racial Demographics'!J15/B15),"",'Racial Demographics'!J15/B15)</f>
        <v>0.23623358922684434</v>
      </c>
      <c r="J15" s="21">
        <f>IF(ISERROR('Racial Demographics'!H15),"",'Racial Demographics'!H15)</f>
        <v>0.49686054774413757</v>
      </c>
      <c r="K15" s="32">
        <f>IF(ISERROR('Voting Age'!B15/B15),"",'Voting Age'!B15/B15)</f>
        <v>0.79397271763568378</v>
      </c>
      <c r="L15" s="35">
        <f>IF(ISERROR('Voting Age'!C15/'Voting Age'!B15),"",'Voting Age'!C15/'Voting Age'!B15)</f>
        <v>0.5238053318074446</v>
      </c>
      <c r="M15" s="35">
        <f>IF(ISERROR('Voting Age'!D15/'Voting Age'!B15),"",'Voting Age'!D15/'Voting Age'!B15)</f>
        <v>9.258036591986149E-2</v>
      </c>
      <c r="N15" s="35">
        <f>IF(ISERROR('Voting Age'!E15/'Voting Age'!B15),"",'Voting Age'!E15/'Voting Age'!B15)</f>
        <v>0.12028111565943336</v>
      </c>
      <c r="O15" s="35">
        <f>IF(ISERROR('Voting Age'!H15/'Voting Age'!B15),"",'Voting Age'!H15/'Voting Age'!B15)</f>
        <v>0.23646874128849568</v>
      </c>
      <c r="P15" s="35">
        <f>IF(ISERROR('Voting Age'!L15/'Voting Age'!B15),"",'Voting Age'!L15/'Voting Age'!B15)</f>
        <v>0.4761946681925554</v>
      </c>
      <c r="Q15" s="42"/>
      <c r="R15" s="42"/>
    </row>
    <row r="16" spans="1:106" ht="14.5" x14ac:dyDescent="0.35">
      <c r="A16" s="3">
        <v>14</v>
      </c>
      <c r="B16" s="7">
        <v>86964</v>
      </c>
      <c r="C16" s="12">
        <v>86313.93</v>
      </c>
      <c r="D16" s="15">
        <f t="shared" si="0"/>
        <v>7.5314610283647963E-3</v>
      </c>
      <c r="E16" s="17">
        <f t="shared" si="1"/>
        <v>650.07000000000698</v>
      </c>
      <c r="F16" s="20">
        <f>IF(ISERROR('Racial Demographics'!C16/'Racial Demographics'!B16),"",'Racial Demographics'!C16/'Racial Demographics'!B16)</f>
        <v>0.56941952992042688</v>
      </c>
      <c r="G16" s="20">
        <f>IF(ISERROR('Racial Demographics'!E16),"",'Racial Demographics'!E16)</f>
        <v>4.5559081918954969E-2</v>
      </c>
      <c r="H16" s="20">
        <f>IF(ISERROR('Racial Demographics'!G16),"",'Racial Demographics'!G16)</f>
        <v>0.10553792373855848</v>
      </c>
      <c r="I16" s="20">
        <f>IF(ISERROR('Racial Demographics'!J16/B16),"",'Racial Demographics'!J16/B16)</f>
        <v>0.23409686766938043</v>
      </c>
      <c r="J16" s="20">
        <f>IF(ISERROR('Racial Demographics'!H16),"",'Racial Demographics'!H16)</f>
        <v>0.43058047007957317</v>
      </c>
      <c r="K16" s="20">
        <f>IF(ISERROR('Voting Age'!B16/B16),"",'Voting Age'!B16/B16)</f>
        <v>0.7571868819281542</v>
      </c>
      <c r="L16" s="20">
        <f>IF(ISERROR('Voting Age'!C16/'Voting Age'!B16),"",'Voting Age'!C16/'Voting Age'!B16)</f>
        <v>0.59038998906572715</v>
      </c>
      <c r="M16" s="20">
        <f>IF(ISERROR('Voting Age'!D16/'Voting Age'!B16),"",'Voting Age'!D16/'Voting Age'!B16)</f>
        <v>4.5848013607095131E-2</v>
      </c>
      <c r="N16" s="20">
        <f>IF(ISERROR('Voting Age'!E16/'Voting Age'!B16),"",'Voting Age'!E16/'Voting Age'!B16)</f>
        <v>9.6282347223909603E-2</v>
      </c>
      <c r="O16" s="20">
        <f>IF(ISERROR('Voting Age'!H16/'Voting Age'!B16),"",'Voting Age'!H16/'Voting Age'!B16)</f>
        <v>0.23798748633215891</v>
      </c>
      <c r="P16" s="20">
        <f>IF(ISERROR('Voting Age'!L16/'Voting Age'!B16),"",'Voting Age'!L16/'Voting Age'!B16)</f>
        <v>0.40961001093427285</v>
      </c>
      <c r="Q16" s="42"/>
      <c r="R16" s="42"/>
    </row>
    <row r="17" spans="1:18" ht="14.5" x14ac:dyDescent="0.35">
      <c r="A17" s="3">
        <v>15</v>
      </c>
      <c r="B17" s="6">
        <v>86181</v>
      </c>
      <c r="C17" s="11">
        <v>86313.93</v>
      </c>
      <c r="D17" s="14">
        <f t="shared" si="0"/>
        <v>-1.5400758602926901E-3</v>
      </c>
      <c r="E17" s="16">
        <f t="shared" si="1"/>
        <v>-132.92999999999302</v>
      </c>
      <c r="F17" s="21">
        <f>IF(ISERROR('Racial Demographics'!C17/'Racial Demographics'!B17),"",'Racial Demographics'!C17/'Racial Demographics'!B17)</f>
        <v>0.62483610076466967</v>
      </c>
      <c r="G17" s="21">
        <f>IF(ISERROR('Racial Demographics'!E17),"",'Racial Demographics'!E17)</f>
        <v>3.377774683514928E-2</v>
      </c>
      <c r="H17" s="21">
        <f>IF(ISERROR('Racial Demographics'!G17),"",'Racial Demographics'!G17)</f>
        <v>6.8158874926027777E-2</v>
      </c>
      <c r="I17" s="21">
        <f>IF(ISERROR('Racial Demographics'!J17/B17),"",'Racial Demographics'!J17/B17)</f>
        <v>0.22763718220953574</v>
      </c>
      <c r="J17" s="21">
        <f>IF(ISERROR('Racial Demographics'!H17),"",'Racial Demographics'!H17)</f>
        <v>0.37516389923533028</v>
      </c>
      <c r="K17" s="32">
        <f>IF(ISERROR('Voting Age'!B17/B17),"",'Voting Age'!B17/B17)</f>
        <v>0.77799050834870798</v>
      </c>
      <c r="L17" s="35">
        <f>IF(ISERROR('Voting Age'!C17/'Voting Age'!B17),"",'Voting Age'!C17/'Voting Age'!B17)</f>
        <v>0.64403114186851207</v>
      </c>
      <c r="M17" s="35">
        <f>IF(ISERROR('Voting Age'!D17/'Voting Age'!B17),"",'Voting Age'!D17/'Voting Age'!B17)</f>
        <v>3.5646104283498389E-2</v>
      </c>
      <c r="N17" s="35">
        <f>IF(ISERROR('Voting Age'!E17/'Voting Age'!B17),"",'Voting Age'!E17/'Voting Age'!B17)</f>
        <v>6.2761007039732725E-2</v>
      </c>
      <c r="O17" s="35">
        <f>IF(ISERROR('Voting Age'!H17/'Voting Age'!B17),"",'Voting Age'!H17/'Voting Age'!B17)</f>
        <v>0.22735950363918386</v>
      </c>
      <c r="P17" s="35">
        <f>IF(ISERROR('Voting Age'!L17/'Voting Age'!B17),"",'Voting Age'!L17/'Voting Age'!B17)</f>
        <v>0.35596885813148788</v>
      </c>
      <c r="Q17" s="42"/>
      <c r="R17" s="42"/>
    </row>
    <row r="18" spans="1:18" ht="14.5" x14ac:dyDescent="0.35">
      <c r="A18" s="3">
        <v>16</v>
      </c>
      <c r="B18" s="7">
        <v>87344</v>
      </c>
      <c r="C18" s="12">
        <v>86313.93</v>
      </c>
      <c r="D18" s="15">
        <f t="shared" si="0"/>
        <v>1.1933994895146207E-2</v>
      </c>
      <c r="E18" s="17">
        <f t="shared" si="1"/>
        <v>1030.070000000007</v>
      </c>
      <c r="F18" s="20">
        <f>IF(ISERROR('Racial Demographics'!C18/'Racial Demographics'!B18),"",'Racial Demographics'!C18/'Racial Demographics'!B18)</f>
        <v>0.63919673932954757</v>
      </c>
      <c r="G18" s="20">
        <f>IF(ISERROR('Racial Demographics'!E18),"",'Racial Demographics'!E18)</f>
        <v>7.4567228430115401E-2</v>
      </c>
      <c r="H18" s="20">
        <f>IF(ISERROR('Racial Demographics'!G18),"",'Racial Demographics'!G18)</f>
        <v>0.11617283385235391</v>
      </c>
      <c r="I18" s="20">
        <f>IF(ISERROR('Racial Demographics'!J18/B18),"",'Racial Demographics'!J18/B18)</f>
        <v>0.1292361238322037</v>
      </c>
      <c r="J18" s="20">
        <f>IF(ISERROR('Racial Demographics'!H18),"",'Racial Demographics'!H18)</f>
        <v>0.36080326067045249</v>
      </c>
      <c r="K18" s="20">
        <f>IF(ISERROR('Voting Age'!B18/B18),"",'Voting Age'!B18/B18)</f>
        <v>0.79602491298772671</v>
      </c>
      <c r="L18" s="20">
        <f>IF(ISERROR('Voting Age'!C18/'Voting Age'!B18),"",'Voting Age'!C18/'Voting Age'!B18)</f>
        <v>0.66649407432976637</v>
      </c>
      <c r="M18" s="20">
        <f>IF(ISERROR('Voting Age'!D18/'Voting Age'!B18),"",'Voting Age'!D18/'Voting Age'!B18)</f>
        <v>7.0820388908065815E-2</v>
      </c>
      <c r="N18" s="20">
        <f>IF(ISERROR('Voting Age'!E18/'Voting Age'!B18),"",'Voting Age'!E18/'Voting Age'!B18)</f>
        <v>0.10378552525601197</v>
      </c>
      <c r="O18" s="20">
        <f>IF(ISERROR('Voting Age'!H18/'Voting Age'!B18),"",'Voting Age'!H18/'Voting Age'!B18)</f>
        <v>0.13158727419169255</v>
      </c>
      <c r="P18" s="20">
        <f>IF(ISERROR('Voting Age'!L18/'Voting Age'!B18),"",'Voting Age'!L18/'Voting Age'!B18)</f>
        <v>0.33350592567023357</v>
      </c>
      <c r="Q18" s="42"/>
      <c r="R18" s="42"/>
    </row>
    <row r="19" spans="1:18" ht="14.5" x14ac:dyDescent="0.35">
      <c r="A19" s="3">
        <v>17</v>
      </c>
      <c r="B19" s="6">
        <v>86527</v>
      </c>
      <c r="C19" s="11">
        <v>86313.93</v>
      </c>
      <c r="D19" s="14">
        <f t="shared" si="0"/>
        <v>2.4685470815661737E-3</v>
      </c>
      <c r="E19" s="16">
        <f t="shared" si="1"/>
        <v>213.07000000000698</v>
      </c>
      <c r="F19" s="21">
        <f>IF(ISERROR('Racial Demographics'!C19/'Racial Demographics'!B19),"",'Racial Demographics'!C19/'Racial Demographics'!B19)</f>
        <v>0.37130606631456076</v>
      </c>
      <c r="G19" s="21">
        <f>IF(ISERROR('Racial Demographics'!E19),"",'Racial Demographics'!E19)</f>
        <v>9.315011499300796E-2</v>
      </c>
      <c r="H19" s="21">
        <f>IF(ISERROR('Racial Demographics'!G19),"",'Racial Demographics'!G19)</f>
        <v>0.18801067874767413</v>
      </c>
      <c r="I19" s="21">
        <f>IF(ISERROR('Racial Demographics'!J19/B19),"",'Racial Demographics'!J19/B19)</f>
        <v>0.32722733944317961</v>
      </c>
      <c r="J19" s="21">
        <f>IF(ISERROR('Racial Demographics'!H19),"",'Racial Demographics'!H19)</f>
        <v>0.62869393368543924</v>
      </c>
      <c r="K19" s="32">
        <f>IF(ISERROR('Voting Age'!B19/B19),"",'Voting Age'!B19/B19)</f>
        <v>0.75017046702185441</v>
      </c>
      <c r="L19" s="35">
        <f>IF(ISERROR('Voting Age'!C19/'Voting Age'!B19),"",'Voting Age'!C19/'Voting Age'!B19)</f>
        <v>0.39859805885071636</v>
      </c>
      <c r="M19" s="35">
        <f>IF(ISERROR('Voting Age'!D19/'Voting Age'!B19),"",'Voting Age'!D19/'Voting Age'!B19)</f>
        <v>9.416114620243414E-2</v>
      </c>
      <c r="N19" s="35">
        <f>IF(ISERROR('Voting Age'!E19/'Voting Age'!B19),"",'Voting Age'!E19/'Voting Age'!B19)</f>
        <v>0.16926513634262824</v>
      </c>
      <c r="O19" s="35">
        <f>IF(ISERROR('Voting Age'!H19/'Voting Age'!B19),"",'Voting Age'!H19/'Voting Age'!B19)</f>
        <v>0.32329379140348175</v>
      </c>
      <c r="P19" s="35">
        <f>IF(ISERROR('Voting Age'!L19/'Voting Age'!B19),"",'Voting Age'!L19/'Voting Age'!B19)</f>
        <v>0.60140194114928358</v>
      </c>
      <c r="Q19" s="42"/>
      <c r="R19" s="42"/>
    </row>
    <row r="20" spans="1:18" ht="14.5" x14ac:dyDescent="0.35">
      <c r="A20" s="3">
        <v>18</v>
      </c>
      <c r="B20" s="7">
        <v>84633</v>
      </c>
      <c r="C20" s="12">
        <v>86313.93</v>
      </c>
      <c r="D20" s="15">
        <f t="shared" si="0"/>
        <v>-1.947460855970749E-2</v>
      </c>
      <c r="E20" s="17">
        <f t="shared" si="1"/>
        <v>-1680.929999999993</v>
      </c>
      <c r="F20" s="20">
        <f>IF(ISERROR('Racial Demographics'!C20/'Racial Demographics'!B20),"",'Racial Demographics'!C20/'Racial Demographics'!B20)</f>
        <v>0.42144317228504247</v>
      </c>
      <c r="G20" s="20">
        <f>IF(ISERROR('Racial Demographics'!E20),"",'Racial Demographics'!E20)</f>
        <v>7.4226365602070118E-2</v>
      </c>
      <c r="H20" s="20">
        <f>IF(ISERROR('Racial Demographics'!G20),"",'Racial Demographics'!G20)</f>
        <v>0.17598336346342444</v>
      </c>
      <c r="I20" s="20">
        <f>IF(ISERROR('Racial Demographics'!J20/B20),"",'Racial Demographics'!J20/B20)</f>
        <v>0.3005919676721846</v>
      </c>
      <c r="J20" s="20">
        <f>IF(ISERROR('Racial Demographics'!H20),"",'Racial Demographics'!H20)</f>
        <v>0.57855682771495753</v>
      </c>
      <c r="K20" s="20">
        <f>IF(ISERROR('Voting Age'!B20/B20),"",'Voting Age'!B20/B20)</f>
        <v>0.76877813618801172</v>
      </c>
      <c r="L20" s="20">
        <f>IF(ISERROR('Voting Age'!C20/'Voting Age'!B20),"",'Voting Age'!C20/'Voting Age'!B20)</f>
        <v>0.43947497848272471</v>
      </c>
      <c r="M20" s="20">
        <f>IF(ISERROR('Voting Age'!D20/'Voting Age'!B20),"",'Voting Age'!D20/'Voting Age'!B20)</f>
        <v>7.3250952907906064E-2</v>
      </c>
      <c r="N20" s="20">
        <f>IF(ISERROR('Voting Age'!E20/'Voting Age'!B20),"",'Voting Age'!E20/'Voting Age'!B20)</f>
        <v>0.16013463666543712</v>
      </c>
      <c r="O20" s="20">
        <f>IF(ISERROR('Voting Age'!H20/'Voting Age'!B20),"",'Voting Age'!H20/'Voting Age'!B20)</f>
        <v>0.30775851469322513</v>
      </c>
      <c r="P20" s="20">
        <f>IF(ISERROR('Voting Age'!L20/'Voting Age'!B20),"",'Voting Age'!L20/'Voting Age'!B20)</f>
        <v>0.56052502151727535</v>
      </c>
      <c r="Q20" s="42"/>
      <c r="R20" s="42"/>
    </row>
    <row r="21" spans="1:18" ht="14.5" x14ac:dyDescent="0.35">
      <c r="A21" s="3">
        <v>19</v>
      </c>
      <c r="B21" s="6">
        <v>84943</v>
      </c>
      <c r="C21" s="11">
        <v>86313.93</v>
      </c>
      <c r="D21" s="14">
        <f t="shared" si="0"/>
        <v>-1.5883067773648972E-2</v>
      </c>
      <c r="E21" s="16">
        <f t="shared" si="1"/>
        <v>-1370.929999999993</v>
      </c>
      <c r="F21" s="21">
        <f>IF(ISERROR('Racial Demographics'!C21/'Racial Demographics'!B21),"",'Racial Demographics'!C21/'Racial Demographics'!B21)</f>
        <v>0.61405883945704764</v>
      </c>
      <c r="G21" s="21">
        <f>IF(ISERROR('Racial Demographics'!E21),"",'Racial Demographics'!E21)</f>
        <v>9.115524528213037E-2</v>
      </c>
      <c r="H21" s="21">
        <f>IF(ISERROR('Racial Demographics'!G21),"",'Racial Demographics'!G21)</f>
        <v>0.12085751621675712</v>
      </c>
      <c r="I21" s="21">
        <f>IF(ISERROR('Racial Demographics'!J21/B21),"",'Racial Demographics'!J21/B21)</f>
        <v>0.12873338591761535</v>
      </c>
      <c r="J21" s="21">
        <f>IF(ISERROR('Racial Demographics'!H21),"",'Racial Demographics'!H21)</f>
        <v>0.38594116054295236</v>
      </c>
      <c r="K21" s="32">
        <f>IF(ISERROR('Voting Age'!B21/B21),"",'Voting Age'!B21/B21)</f>
        <v>0.75780229094804752</v>
      </c>
      <c r="L21" s="35">
        <f>IF(ISERROR('Voting Age'!C21/'Voting Age'!B21),"",'Voting Age'!C21/'Voting Age'!B21)</f>
        <v>0.64074879602299206</v>
      </c>
      <c r="M21" s="35">
        <f>IF(ISERROR('Voting Age'!D21/'Voting Age'!B21),"",'Voting Age'!D21/'Voting Age'!B21)</f>
        <v>9.0026409818238312E-2</v>
      </c>
      <c r="N21" s="35">
        <f>IF(ISERROR('Voting Age'!E21/'Voting Age'!B21),"",'Voting Age'!E21/'Voting Age'!B21)</f>
        <v>0.10587230076122417</v>
      </c>
      <c r="O21" s="35">
        <f>IF(ISERROR('Voting Age'!H21/'Voting Age'!B21),"",'Voting Age'!H21/'Voting Age'!B21)</f>
        <v>0.13206462637874786</v>
      </c>
      <c r="P21" s="35">
        <f>IF(ISERROR('Voting Age'!L21/'Voting Age'!B21),"",'Voting Age'!L21/'Voting Age'!B21)</f>
        <v>0.35925120397700794</v>
      </c>
      <c r="Q21" s="42"/>
      <c r="R21" s="42"/>
    </row>
    <row r="22" spans="1:18" ht="14.5" x14ac:dyDescent="0.35">
      <c r="A22" s="3">
        <v>20</v>
      </c>
      <c r="B22" s="7">
        <v>85519</v>
      </c>
      <c r="C22" s="12">
        <v>86313.93</v>
      </c>
      <c r="D22" s="15">
        <f t="shared" si="0"/>
        <v>-9.2097532808434641E-3</v>
      </c>
      <c r="E22" s="17">
        <f t="shared" si="1"/>
        <v>-794.92999999999302</v>
      </c>
      <c r="F22" s="20">
        <f>IF(ISERROR('Racial Demographics'!C22/'Racial Demographics'!B22),"",'Racial Demographics'!C22/'Racial Demographics'!B22)</f>
        <v>0.34460178439878858</v>
      </c>
      <c r="G22" s="20">
        <f>IF(ISERROR('Racial Demographics'!E22),"",'Racial Demographics'!E22)</f>
        <v>0.21435002747927362</v>
      </c>
      <c r="H22" s="20">
        <f>IF(ISERROR('Racial Demographics'!G22),"",'Racial Demographics'!G22)</f>
        <v>0.3267461032051357</v>
      </c>
      <c r="I22" s="20">
        <f>IF(ISERROR('Racial Demographics'!J22/B22),"",'Racial Demographics'!J22/B22)</f>
        <v>9.7311708509220177E-2</v>
      </c>
      <c r="J22" s="20">
        <f>IF(ISERROR('Racial Demographics'!H22),"",'Racial Demographics'!H22)</f>
        <v>0.65539821560121148</v>
      </c>
      <c r="K22" s="20">
        <f>IF(ISERROR('Voting Age'!B22/B22),"",'Voting Age'!B22/B22)</f>
        <v>0.73879488768577739</v>
      </c>
      <c r="L22" s="20">
        <f>IF(ISERROR('Voting Age'!C22/'Voting Age'!B22),"",'Voting Age'!C22/'Voting Age'!B22)</f>
        <v>0.37207388297114641</v>
      </c>
      <c r="M22" s="20">
        <f>IF(ISERROR('Voting Age'!D22/'Voting Age'!B22),"",'Voting Age'!D22/'Voting Age'!B22)</f>
        <v>0.21652078947784936</v>
      </c>
      <c r="N22" s="20">
        <f>IF(ISERROR('Voting Age'!E22/'Voting Age'!B22),"",'Voting Age'!E22/'Voting Age'!B22)</f>
        <v>0.30134059289976417</v>
      </c>
      <c r="O22" s="20">
        <f>IF(ISERROR('Voting Age'!H22/'Voting Age'!B22),"",'Voting Age'!H22/'Voting Age'!B22)</f>
        <v>9.9523590952976373E-2</v>
      </c>
      <c r="P22" s="20">
        <f>IF(ISERROR('Voting Age'!L22/'Voting Age'!B22),"",'Voting Age'!L22/'Voting Age'!B22)</f>
        <v>0.62792611702885359</v>
      </c>
      <c r="Q22" s="42"/>
      <c r="R22" s="42"/>
    </row>
    <row r="23" spans="1:18" ht="14.5" x14ac:dyDescent="0.35">
      <c r="A23" s="3">
        <v>21</v>
      </c>
      <c r="B23" s="6">
        <v>88024</v>
      </c>
      <c r="C23" s="11">
        <v>86313.93</v>
      </c>
      <c r="D23" s="14">
        <f t="shared" si="0"/>
        <v>1.9812213393597154E-2</v>
      </c>
      <c r="E23" s="16">
        <f t="shared" si="1"/>
        <v>1710.070000000007</v>
      </c>
      <c r="F23" s="21">
        <f>IF(ISERROR('Racial Demographics'!C23/'Racial Demographics'!B23),"",'Racial Demographics'!C23/'Racial Demographics'!B23)</f>
        <v>0.26905162228483143</v>
      </c>
      <c r="G23" s="21">
        <f>IF(ISERROR('Racial Demographics'!E23),"",'Racial Demographics'!E23)</f>
        <v>0.35123375443060983</v>
      </c>
      <c r="H23" s="21">
        <f>IF(ISERROR('Racial Demographics'!G23),"",'Racial Demographics'!G23)</f>
        <v>0.26378033263655365</v>
      </c>
      <c r="I23" s="21">
        <f>IF(ISERROR('Racial Demographics'!J23/B23),"",'Racial Demographics'!J23/B23)</f>
        <v>9.4258384077069893E-2</v>
      </c>
      <c r="J23" s="21">
        <f>IF(ISERROR('Racial Demographics'!H23),"",'Racial Demographics'!H23)</f>
        <v>0.73094837771516863</v>
      </c>
      <c r="K23" s="32">
        <f>IF(ISERROR('Voting Age'!B23/B23),"",'Voting Age'!B23/B23)</f>
        <v>0.72537035353994361</v>
      </c>
      <c r="L23" s="35">
        <f>IF(ISERROR('Voting Age'!C23/'Voting Age'!B23),"",'Voting Age'!C23/'Voting Age'!B23)</f>
        <v>0.28875489428347689</v>
      </c>
      <c r="M23" s="35">
        <f>IF(ISERROR('Voting Age'!D23/'Voting Age'!B23),"",'Voting Age'!D23/'Voting Age'!B23)</f>
        <v>0.35293657008613938</v>
      </c>
      <c r="N23" s="35">
        <f>IF(ISERROR('Voting Age'!E23/'Voting Age'!B23),"",'Voting Age'!E23/'Voting Age'!B23)</f>
        <v>0.24259984338292873</v>
      </c>
      <c r="O23" s="35">
        <f>IF(ISERROR('Voting Age'!H23/'Voting Age'!B23),"",'Voting Age'!H23/'Voting Age'!B23)</f>
        <v>0.10039154267815192</v>
      </c>
      <c r="P23" s="35">
        <f>IF(ISERROR('Voting Age'!L23/'Voting Age'!B23),"",'Voting Age'!L23/'Voting Age'!B23)</f>
        <v>0.71124510571652311</v>
      </c>
      <c r="Q23" s="42"/>
      <c r="R23" s="42"/>
    </row>
    <row r="24" spans="1:18" ht="14.5" x14ac:dyDescent="0.35">
      <c r="A24" s="3">
        <v>22</v>
      </c>
      <c r="B24" s="7">
        <v>87980</v>
      </c>
      <c r="C24" s="12">
        <v>86313.93</v>
      </c>
      <c r="D24" s="15">
        <f t="shared" si="0"/>
        <v>1.9302446314285623E-2</v>
      </c>
      <c r="E24" s="17">
        <f t="shared" si="1"/>
        <v>1666.070000000007</v>
      </c>
      <c r="F24" s="20">
        <f>IF(ISERROR('Racial Demographics'!C24/'Racial Demographics'!B24),"",'Racial Demographics'!C24/'Racial Demographics'!B24)</f>
        <v>0.35017049329393046</v>
      </c>
      <c r="G24" s="20">
        <f>IF(ISERROR('Racial Demographics'!E24),"",'Racial Demographics'!E24)</f>
        <v>0.24336212775630825</v>
      </c>
      <c r="H24" s="20">
        <f>IF(ISERROR('Racial Demographics'!G24),"",'Racial Demographics'!G24)</f>
        <v>0.27738122300522844</v>
      </c>
      <c r="I24" s="20">
        <f>IF(ISERROR('Racial Demographics'!J24/B24),"",'Racial Demographics'!J24/B24)</f>
        <v>0.10322800636508297</v>
      </c>
      <c r="J24" s="20">
        <f>IF(ISERROR('Racial Demographics'!H24),"",'Racial Demographics'!H24)</f>
        <v>0.64982950670606954</v>
      </c>
      <c r="K24" s="20">
        <f>IF(ISERROR('Voting Age'!B24/B24),"",'Voting Age'!B24/B24)</f>
        <v>0.72693794044100934</v>
      </c>
      <c r="L24" s="20">
        <f>IF(ISERROR('Voting Age'!C24/'Voting Age'!B24),"",'Voting Age'!C24/'Voting Age'!B24)</f>
        <v>0.37091125148539622</v>
      </c>
      <c r="M24" s="20">
        <f>IF(ISERROR('Voting Age'!D24/'Voting Age'!B24),"",'Voting Age'!D24/'Voting Age'!B24)</f>
        <v>0.24921821252110826</v>
      </c>
      <c r="N24" s="20">
        <f>IF(ISERROR('Voting Age'!E24/'Voting Age'!B24),"",'Voting Age'!E24/'Voting Age'!B24)</f>
        <v>0.2565357433235349</v>
      </c>
      <c r="O24" s="20">
        <f>IF(ISERROR('Voting Age'!H24/'Voting Age'!B24),"",'Voting Age'!H24/'Voting Age'!B24)</f>
        <v>0.10574457439489648</v>
      </c>
      <c r="P24" s="20">
        <f>IF(ISERROR('Voting Age'!L24/'Voting Age'!B24),"",'Voting Age'!L24/'Voting Age'!B24)</f>
        <v>0.62908874851460383</v>
      </c>
      <c r="Q24" s="42"/>
      <c r="R24" s="42"/>
    </row>
    <row r="25" spans="1:18" ht="14.5" x14ac:dyDescent="0.35">
      <c r="A25" s="3">
        <v>23</v>
      </c>
      <c r="B25" s="6">
        <v>87786</v>
      </c>
      <c r="C25" s="11">
        <v>86313.93</v>
      </c>
      <c r="D25" s="14">
        <f t="shared" si="0"/>
        <v>1.7054836919139321E-2</v>
      </c>
      <c r="E25" s="16">
        <f t="shared" si="1"/>
        <v>1472.070000000007</v>
      </c>
      <c r="F25" s="21">
        <f>IF(ISERROR('Racial Demographics'!C25/'Racial Demographics'!B25),"",'Racial Demographics'!C25/'Racial Demographics'!B25)</f>
        <v>0.58841956576219445</v>
      </c>
      <c r="G25" s="21">
        <f>IF(ISERROR('Racial Demographics'!E25),"",'Racial Demographics'!E25)</f>
        <v>0.11976852801130021</v>
      </c>
      <c r="H25" s="21">
        <f>IF(ISERROR('Racial Demographics'!G25),"",'Racial Demographics'!G25)</f>
        <v>0.18618002870617184</v>
      </c>
      <c r="I25" s="21">
        <f>IF(ISERROR('Racial Demographics'!J25/B25),"",'Racial Demographics'!J25/B25)</f>
        <v>7.1355341398400662E-2</v>
      </c>
      <c r="J25" s="21">
        <f>IF(ISERROR('Racial Demographics'!H25),"",'Racial Demographics'!H25)</f>
        <v>0.41158043423780555</v>
      </c>
      <c r="K25" s="32">
        <f>IF(ISERROR('Voting Age'!B25/B25),"",'Voting Age'!B25/B25)</f>
        <v>0.72304239856013486</v>
      </c>
      <c r="L25" s="35">
        <f>IF(ISERROR('Voting Age'!C25/'Voting Age'!B25),"",'Voting Age'!C25/'Voting Age'!B25)</f>
        <v>0.6164353347092465</v>
      </c>
      <c r="M25" s="35">
        <f>IF(ISERROR('Voting Age'!D25/'Voting Age'!B25),"",'Voting Age'!D25/'Voting Age'!B25)</f>
        <v>0.12127991429426685</v>
      </c>
      <c r="N25" s="35">
        <f>IF(ISERROR('Voting Age'!E25/'Voting Age'!B25),"",'Voting Age'!E25/'Voting Age'!B25)</f>
        <v>0.16507806468892286</v>
      </c>
      <c r="O25" s="35">
        <f>IF(ISERROR('Voting Age'!H25/'Voting Age'!B25),"",'Voting Age'!H25/'Voting Age'!B25)</f>
        <v>7.3889685378034753E-2</v>
      </c>
      <c r="P25" s="35">
        <f>IF(ISERROR('Voting Age'!L25/'Voting Age'!B25),"",'Voting Age'!L25/'Voting Age'!B25)</f>
        <v>0.38356466529075356</v>
      </c>
      <c r="Q25" s="42"/>
      <c r="R25" s="42"/>
    </row>
    <row r="26" spans="1:18" ht="14.5" x14ac:dyDescent="0.35">
      <c r="A26" s="3">
        <v>24</v>
      </c>
      <c r="B26" s="7">
        <v>87573</v>
      </c>
      <c r="C26" s="12">
        <v>86313.93</v>
      </c>
      <c r="D26" s="15">
        <f t="shared" si="0"/>
        <v>1.4587100830653952E-2</v>
      </c>
      <c r="E26" s="17">
        <f t="shared" si="1"/>
        <v>1259.070000000007</v>
      </c>
      <c r="F26" s="20">
        <f>IF(ISERROR('Racial Demographics'!C26/'Racial Demographics'!B26),"",'Racial Demographics'!C26/'Racial Demographics'!B26)</f>
        <v>0.3556461466433718</v>
      </c>
      <c r="G26" s="20">
        <f>IF(ISERROR('Racial Demographics'!E26),"",'Racial Demographics'!E26)</f>
        <v>0.11597181779772305</v>
      </c>
      <c r="H26" s="20">
        <f>IF(ISERROR('Racial Demographics'!G26),"",'Racial Demographics'!G26)</f>
        <v>0.4519315314080824</v>
      </c>
      <c r="I26" s="20">
        <f>IF(ISERROR('Racial Demographics'!J26/B26),"",'Racial Demographics'!J26/B26)</f>
        <v>8.4820663903257848E-2</v>
      </c>
      <c r="J26" s="20">
        <f>IF(ISERROR('Racial Demographics'!H26),"",'Racial Demographics'!H26)</f>
        <v>0.6443538533566282</v>
      </c>
      <c r="K26" s="20">
        <f>IF(ISERROR('Voting Age'!B26/B26),"",'Voting Age'!B26/B26)</f>
        <v>0.73981706690418281</v>
      </c>
      <c r="L26" s="20">
        <f>IF(ISERROR('Voting Age'!C26/'Voting Age'!B26),"",'Voting Age'!C26/'Voting Age'!B26)</f>
        <v>0.38618262641229856</v>
      </c>
      <c r="M26" s="20">
        <f>IF(ISERROR('Voting Age'!D26/'Voting Age'!B26),"",'Voting Age'!D26/'Voting Age'!B26)</f>
        <v>0.1202074458233006</v>
      </c>
      <c r="N26" s="20">
        <f>IF(ISERROR('Voting Age'!E26/'Voting Age'!B26),"",'Voting Age'!E26/'Voting Age'!B26)</f>
        <v>0.40527566833364204</v>
      </c>
      <c r="O26" s="20">
        <f>IF(ISERROR('Voting Age'!H26/'Voting Age'!B26),"",'Voting Age'!H26/'Voting Age'!B26)</f>
        <v>9.0896462307834783E-2</v>
      </c>
      <c r="P26" s="20">
        <f>IF(ISERROR('Voting Age'!L26/'Voting Age'!B26),"",'Voting Age'!L26/'Voting Age'!B26)</f>
        <v>0.61381737358770139</v>
      </c>
      <c r="Q26" s="42"/>
      <c r="R26" s="42"/>
    </row>
    <row r="27" spans="1:18" ht="14.5" x14ac:dyDescent="0.35">
      <c r="A27" s="3">
        <v>25</v>
      </c>
      <c r="B27" s="6">
        <v>87867</v>
      </c>
      <c r="C27" s="11">
        <v>86313.93</v>
      </c>
      <c r="D27" s="14">
        <f t="shared" si="0"/>
        <v>1.7993271769690098E-2</v>
      </c>
      <c r="E27" s="16">
        <f t="shared" si="1"/>
        <v>1553.070000000007</v>
      </c>
      <c r="F27" s="21">
        <f>IF(ISERROR('Racial Demographics'!C27/'Racial Demographics'!B27),"",'Racial Demographics'!C27/'Racial Demographics'!B27)</f>
        <v>0.55126498002663116</v>
      </c>
      <c r="G27" s="21">
        <f>IF(ISERROR('Racial Demographics'!E27),"",'Racial Demographics'!E27)</f>
        <v>0.11872489102848624</v>
      </c>
      <c r="H27" s="21">
        <f>IF(ISERROR('Racial Demographics'!G27),"",'Racial Demographics'!G27)</f>
        <v>0.158102586864238</v>
      </c>
      <c r="I27" s="21">
        <f>IF(ISERROR('Racial Demographics'!J27/B27),"",'Racial Demographics'!J27/B27)</f>
        <v>0.13398659337407673</v>
      </c>
      <c r="J27" s="21">
        <f>IF(ISERROR('Racial Demographics'!H27),"",'Racial Demographics'!H27)</f>
        <v>0.44873501997336884</v>
      </c>
      <c r="K27" s="32">
        <f>IF(ISERROR('Voting Age'!B27/B27),"",'Voting Age'!B27/B27)</f>
        <v>0.73794484846415609</v>
      </c>
      <c r="L27" s="35">
        <f>IF(ISERROR('Voting Age'!C27/'Voting Age'!B27),"",'Voting Age'!C27/'Voting Age'!B27)</f>
        <v>0.57384987893462469</v>
      </c>
      <c r="M27" s="35">
        <f>IF(ISERROR('Voting Age'!D27/'Voting Age'!B27),"",'Voting Age'!D27/'Voting Age'!B27)</f>
        <v>0.11725605712435033</v>
      </c>
      <c r="N27" s="35">
        <f>IF(ISERROR('Voting Age'!E27/'Voting Age'!B27),"",'Voting Age'!E27/'Voting Age'!B27)</f>
        <v>0.14412177480297961</v>
      </c>
      <c r="O27" s="35">
        <f>IF(ISERROR('Voting Age'!H27/'Voting Age'!B27),"",'Voting Age'!H27/'Voting Age'!B27)</f>
        <v>0.13849262040992583</v>
      </c>
      <c r="P27" s="35">
        <f>IF(ISERROR('Voting Age'!L27/'Voting Age'!B27),"",'Voting Age'!L27/'Voting Age'!B27)</f>
        <v>0.42615012106537531</v>
      </c>
      <c r="Q27" s="42"/>
      <c r="R27" s="42"/>
    </row>
    <row r="28" spans="1:18" ht="14.5" x14ac:dyDescent="0.35">
      <c r="A28" s="3">
        <v>26</v>
      </c>
      <c r="B28" s="7">
        <v>87989</v>
      </c>
      <c r="C28" s="12">
        <v>86313.93</v>
      </c>
      <c r="D28" s="15">
        <f t="shared" si="0"/>
        <v>1.9406716853235709E-2</v>
      </c>
      <c r="E28" s="17">
        <f t="shared" si="1"/>
        <v>1675.070000000007</v>
      </c>
      <c r="F28" s="20">
        <f>IF(ISERROR('Racial Demographics'!C28/'Racial Demographics'!B28),"",'Racial Demographics'!C28/'Racial Demographics'!B28)</f>
        <v>0.38921910693382128</v>
      </c>
      <c r="G28" s="20">
        <f>IF(ISERROR('Racial Demographics'!E28),"",'Racial Demographics'!E28)</f>
        <v>7.4918455716055418E-2</v>
      </c>
      <c r="H28" s="20">
        <f>IF(ISERROR('Racial Demographics'!G28),"",'Racial Demographics'!G28)</f>
        <v>7.5486708565843455E-2</v>
      </c>
      <c r="I28" s="20">
        <f>IF(ISERROR('Racial Demographics'!J28/B28),"",'Racial Demographics'!J28/B28)</f>
        <v>0.41740444828330814</v>
      </c>
      <c r="J28" s="20">
        <f>IF(ISERROR('Racial Demographics'!H28),"",'Racial Demographics'!H28)</f>
        <v>0.61078089306617878</v>
      </c>
      <c r="K28" s="20">
        <f>IF(ISERROR('Voting Age'!B28/B28),"",'Voting Age'!B28/B28)</f>
        <v>0.67509575060518934</v>
      </c>
      <c r="L28" s="20">
        <f>IF(ISERROR('Voting Age'!C28/'Voting Age'!B28),"",'Voting Age'!C28/'Voting Age'!B28)</f>
        <v>0.40812444234945539</v>
      </c>
      <c r="M28" s="20">
        <f>IF(ISERROR('Voting Age'!D28/'Voting Age'!B28),"",'Voting Age'!D28/'Voting Age'!B28)</f>
        <v>7.861820508072255E-2</v>
      </c>
      <c r="N28" s="20">
        <f>IF(ISERROR('Voting Age'!E28/'Voting Age'!B28),"",'Voting Age'!E28/'Voting Age'!B28)</f>
        <v>7.1581286510328107E-2</v>
      </c>
      <c r="O28" s="20">
        <f>IF(ISERROR('Voting Age'!H28/'Voting Age'!B28),"",'Voting Age'!H28/'Voting Age'!B28)</f>
        <v>0.41426912004848404</v>
      </c>
      <c r="P28" s="20">
        <f>IF(ISERROR('Voting Age'!L28/'Voting Age'!B28),"",'Voting Age'!L28/'Voting Age'!B28)</f>
        <v>0.59187555765054456</v>
      </c>
      <c r="Q28" s="42"/>
      <c r="R28" s="42"/>
    </row>
    <row r="29" spans="1:18" ht="14.5" x14ac:dyDescent="0.35">
      <c r="A29" s="3">
        <v>27</v>
      </c>
      <c r="B29" s="6">
        <v>86042</v>
      </c>
      <c r="C29" s="11">
        <v>86313.93</v>
      </c>
      <c r="D29" s="14">
        <f t="shared" si="0"/>
        <v>-3.1504764062995744E-3</v>
      </c>
      <c r="E29" s="16">
        <f t="shared" si="1"/>
        <v>-271.92999999999302</v>
      </c>
      <c r="F29" s="21">
        <f>IF(ISERROR('Racial Demographics'!C29/'Racial Demographics'!B29),"",'Racial Demographics'!C29/'Racial Demographics'!B29)</f>
        <v>0.46588875200483487</v>
      </c>
      <c r="G29" s="21">
        <f>IF(ISERROR('Racial Demographics'!E29),"",'Racial Demographics'!E29)</f>
        <v>7.358034448292694E-2</v>
      </c>
      <c r="H29" s="21">
        <f>IF(ISERROR('Racial Demographics'!G29),"",'Racial Demographics'!G29)</f>
        <v>0.28537226005904093</v>
      </c>
      <c r="I29" s="21">
        <f>IF(ISERROR('Racial Demographics'!J29/B29),"",'Racial Demographics'!J29/B29)</f>
        <v>0.15620278468654844</v>
      </c>
      <c r="J29" s="21">
        <f>IF(ISERROR('Racial Demographics'!H29),"",'Racial Demographics'!H29)</f>
        <v>0.53411124799516518</v>
      </c>
      <c r="K29" s="32">
        <f>IF(ISERROR('Voting Age'!B29/B29),"",'Voting Age'!B29/B29)</f>
        <v>0.75594477115827152</v>
      </c>
      <c r="L29" s="35">
        <f>IF(ISERROR('Voting Age'!C29/'Voting Age'!B29),"",'Voting Age'!C29/'Voting Age'!B29)</f>
        <v>0.48926095044816503</v>
      </c>
      <c r="M29" s="35">
        <f>IF(ISERROR('Voting Age'!D29/'Voting Age'!B29),"",'Voting Age'!D29/'Voting Age'!B29)</f>
        <v>7.5488522977107453E-2</v>
      </c>
      <c r="N29" s="35">
        <f>IF(ISERROR('Voting Age'!E29/'Voting Age'!B29),"",'Voting Age'!E29/'Voting Age'!B29)</f>
        <v>0.26079670371907815</v>
      </c>
      <c r="O29" s="35">
        <f>IF(ISERROR('Voting Age'!H29/'Voting Age'!B29),"",'Voting Age'!H29/'Voting Age'!B29)</f>
        <v>0.16075519271866304</v>
      </c>
      <c r="P29" s="35">
        <f>IF(ISERROR('Voting Age'!L29/'Voting Age'!B29),"",'Voting Age'!L29/'Voting Age'!B29)</f>
        <v>0.51073904955183491</v>
      </c>
      <c r="Q29" s="42"/>
      <c r="R29" s="42"/>
    </row>
    <row r="30" spans="1:18" ht="14.5" x14ac:dyDescent="0.35">
      <c r="A30" s="3">
        <v>28</v>
      </c>
      <c r="B30" s="7">
        <v>86457</v>
      </c>
      <c r="C30" s="12">
        <v>86313.93</v>
      </c>
      <c r="D30" s="15">
        <f t="shared" si="0"/>
        <v>1.6575540008432821E-3</v>
      </c>
      <c r="E30" s="17">
        <f t="shared" si="1"/>
        <v>143.07000000000698</v>
      </c>
      <c r="F30" s="20">
        <f>IF(ISERROR('Racial Demographics'!C30/'Racial Demographics'!B30),"",'Racial Demographics'!C30/'Racial Demographics'!B30)</f>
        <v>0.57536116219623623</v>
      </c>
      <c r="G30" s="20">
        <f>IF(ISERROR('Racial Demographics'!E30),"",'Racial Demographics'!E30)</f>
        <v>8.2063916166417991E-2</v>
      </c>
      <c r="H30" s="20">
        <f>IF(ISERROR('Racial Demographics'!G30),"",'Racial Demographics'!G30)</f>
        <v>0.10460691441988502</v>
      </c>
      <c r="I30" s="20">
        <f>IF(ISERROR('Racial Demographics'!J30/B30),"",'Racial Demographics'!J30/B30)</f>
        <v>0.1986652324276808</v>
      </c>
      <c r="J30" s="20">
        <f>IF(ISERROR('Racial Demographics'!H30),"",'Racial Demographics'!H30)</f>
        <v>0.42463883780376371</v>
      </c>
      <c r="K30" s="20">
        <f>IF(ISERROR('Voting Age'!B30/B30),"",'Voting Age'!B30/B30)</f>
        <v>0.74204517852805441</v>
      </c>
      <c r="L30" s="20">
        <f>IF(ISERROR('Voting Age'!C30/'Voting Age'!B30),"",'Voting Age'!C30/'Voting Age'!B30)</f>
        <v>0.60360065466448443</v>
      </c>
      <c r="M30" s="20">
        <f>IF(ISERROR('Voting Age'!D30/'Voting Age'!B30),"",'Voting Age'!D30/'Voting Age'!B30)</f>
        <v>8.085106382978724E-2</v>
      </c>
      <c r="N30" s="20">
        <f>IF(ISERROR('Voting Age'!E30/'Voting Age'!B30),"",'Voting Age'!E30/'Voting Age'!B30)</f>
        <v>9.5658950978099913E-2</v>
      </c>
      <c r="O30" s="20">
        <f>IF(ISERROR('Voting Age'!H30/'Voting Age'!B30),"",'Voting Age'!H30/'Voting Age'!B30)</f>
        <v>0.19360922765178085</v>
      </c>
      <c r="P30" s="20">
        <f>IF(ISERROR('Voting Age'!L30/'Voting Age'!B30),"",'Voting Age'!L30/'Voting Age'!B30)</f>
        <v>0.39639934533551557</v>
      </c>
      <c r="Q30" s="42"/>
      <c r="R30" s="42"/>
    </row>
    <row r="31" spans="1:18" ht="14.5" x14ac:dyDescent="0.35">
      <c r="A31" s="3">
        <v>29</v>
      </c>
      <c r="B31" s="6">
        <v>87515</v>
      </c>
      <c r="C31" s="11">
        <v>86313.93</v>
      </c>
      <c r="D31" s="14">
        <f t="shared" si="0"/>
        <v>1.3915135135197843E-2</v>
      </c>
      <c r="E31" s="16">
        <f t="shared" si="1"/>
        <v>1201.070000000007</v>
      </c>
      <c r="F31" s="21">
        <f>IF(ISERROR('Racial Demographics'!C31/'Racial Demographics'!B31),"",'Racial Demographics'!C31/'Racial Demographics'!B31)</f>
        <v>0.6660229674912872</v>
      </c>
      <c r="G31" s="21">
        <f>IF(ISERROR('Racial Demographics'!E31),"",'Racial Demographics'!E31)</f>
        <v>6.544021024967149E-2</v>
      </c>
      <c r="H31" s="21">
        <f>IF(ISERROR('Racial Demographics'!G31),"",'Racial Demographics'!G31)</f>
        <v>0.15608752785236815</v>
      </c>
      <c r="I31" s="21">
        <f>IF(ISERROR('Racial Demographics'!J31/B31),"",'Racial Demographics'!J31/B31)</f>
        <v>7.6409758327143917E-2</v>
      </c>
      <c r="J31" s="21">
        <f>IF(ISERROR('Racial Demographics'!H31),"",'Racial Demographics'!H31)</f>
        <v>0.3339770325087128</v>
      </c>
      <c r="K31" s="32">
        <f>IF(ISERROR('Voting Age'!B31/B31),"",'Voting Age'!B31/B31)</f>
        <v>0.73737073644518081</v>
      </c>
      <c r="L31" s="35">
        <f>IF(ISERROR('Voting Age'!C31/'Voting Age'!B31),"",'Voting Age'!C31/'Voting Age'!B31)</f>
        <v>0.69121817421084442</v>
      </c>
      <c r="M31" s="35">
        <f>IF(ISERROR('Voting Age'!D31/'Voting Age'!B31),"",'Voting Age'!D31/'Voting Age'!B31)</f>
        <v>6.6309215725775209E-2</v>
      </c>
      <c r="N31" s="35">
        <f>IF(ISERROR('Voting Age'!E31/'Voting Age'!B31),"",'Voting Age'!E31/'Voting Age'!B31)</f>
        <v>0.13813515984565558</v>
      </c>
      <c r="O31" s="35">
        <f>IF(ISERROR('Voting Age'!H31/'Voting Age'!B31),"",'Voting Age'!H31/'Voting Age'!B31)</f>
        <v>7.9589654584618252E-2</v>
      </c>
      <c r="P31" s="35">
        <f>IF(ISERROR('Voting Age'!L31/'Voting Age'!B31),"",'Voting Age'!L31/'Voting Age'!B31)</f>
        <v>0.30878182578915558</v>
      </c>
      <c r="Q31" s="42"/>
      <c r="R31" s="42"/>
    </row>
    <row r="32" spans="1:18" ht="14.5" x14ac:dyDescent="0.35">
      <c r="A32" s="3">
        <v>30</v>
      </c>
      <c r="B32" s="7">
        <v>87933</v>
      </c>
      <c r="C32" s="12">
        <v>86313.93</v>
      </c>
      <c r="D32" s="15">
        <f t="shared" si="0"/>
        <v>1.8757922388657394E-2</v>
      </c>
      <c r="E32" s="17">
        <f t="shared" si="1"/>
        <v>1619.070000000007</v>
      </c>
      <c r="F32" s="20">
        <f>IF(ISERROR('Racial Demographics'!C32/'Racial Demographics'!B32),"",'Racial Demographics'!C32/'Racial Demographics'!B32)</f>
        <v>0.6378833884889632</v>
      </c>
      <c r="G32" s="20">
        <f>IF(ISERROR('Racial Demographics'!E32),"",'Racial Demographics'!E32)</f>
        <v>6.1421764297817656E-2</v>
      </c>
      <c r="H32" s="20">
        <f>IF(ISERROR('Racial Demographics'!G32),"",'Racial Demographics'!G32)</f>
        <v>7.6546916402260815E-2</v>
      </c>
      <c r="I32" s="20">
        <f>IF(ISERROR('Racial Demographics'!J32/B32),"",'Racial Demographics'!J32/B32)</f>
        <v>0.18151319754813325</v>
      </c>
      <c r="J32" s="20">
        <f>IF(ISERROR('Racial Demographics'!H32),"",'Racial Demographics'!H32)</f>
        <v>0.3621166115110368</v>
      </c>
      <c r="K32" s="20">
        <f>IF(ISERROR('Voting Age'!B32/B32),"",'Voting Age'!B32/B32)</f>
        <v>0.70002160736014918</v>
      </c>
      <c r="L32" s="20">
        <f>IF(ISERROR('Voting Age'!C32/'Voting Age'!B32),"",'Voting Age'!C32/'Voting Age'!B32)</f>
        <v>0.66516123791730974</v>
      </c>
      <c r="M32" s="20">
        <f>IF(ISERROR('Voting Age'!D32/'Voting Age'!B32),"",'Voting Age'!D32/'Voting Age'!B32)</f>
        <v>6.2415725773698319E-2</v>
      </c>
      <c r="N32" s="20">
        <f>IF(ISERROR('Voting Age'!E32/'Voting Age'!B32),"",'Voting Age'!E32/'Voting Age'!B32)</f>
        <v>6.7809276257005932E-2</v>
      </c>
      <c r="O32" s="20">
        <f>IF(ISERROR('Voting Age'!H32/'Voting Age'!B32),"",'Voting Age'!H32/'Voting Age'!B32)</f>
        <v>0.17442937210624646</v>
      </c>
      <c r="P32" s="20">
        <f>IF(ISERROR('Voting Age'!L32/'Voting Age'!B32),"",'Voting Age'!L32/'Voting Age'!B32)</f>
        <v>0.33483876208269026</v>
      </c>
      <c r="Q32" s="42"/>
      <c r="R32" s="42"/>
    </row>
    <row r="33" spans="1:18" ht="14.5" x14ac:dyDescent="0.35">
      <c r="A33" s="3">
        <v>31</v>
      </c>
      <c r="B33" s="6">
        <v>88004</v>
      </c>
      <c r="C33" s="11">
        <v>86313.93</v>
      </c>
      <c r="D33" s="14">
        <f t="shared" si="0"/>
        <v>1.9580501084819183E-2</v>
      </c>
      <c r="E33" s="16">
        <f t="shared" si="1"/>
        <v>1690.070000000007</v>
      </c>
      <c r="F33" s="21">
        <f>IF(ISERROR('Racial Demographics'!C33/'Racial Demographics'!B33),"",'Racial Demographics'!C33/'Racial Demographics'!B33)</f>
        <v>0.82088314167537835</v>
      </c>
      <c r="G33" s="21">
        <f>IF(ISERROR('Racial Demographics'!E33),"",'Racial Demographics'!E33)</f>
        <v>5.4020271805827011E-2</v>
      </c>
      <c r="H33" s="21">
        <f>IF(ISERROR('Racial Demographics'!G33),"",'Racial Demographics'!G33)</f>
        <v>7.3098950047725098E-2</v>
      </c>
      <c r="I33" s="21">
        <f>IF(ISERROR('Racial Demographics'!J33/B33),"",'Racial Demographics'!J33/B33)</f>
        <v>1.5692468524157992E-2</v>
      </c>
      <c r="J33" s="21">
        <f>IF(ISERROR('Racial Demographics'!H33),"",'Racial Demographics'!H33)</f>
        <v>0.1791168583246216</v>
      </c>
      <c r="K33" s="32">
        <f>IF(ISERROR('Voting Age'!B33/B33),"",'Voting Age'!B33/B33)</f>
        <v>0.77704422526248806</v>
      </c>
      <c r="L33" s="35">
        <f>IF(ISERROR('Voting Age'!C33/'Voting Age'!B33),"",'Voting Age'!C33/'Voting Age'!B33)</f>
        <v>0.83833701358524781</v>
      </c>
      <c r="M33" s="35">
        <f>IF(ISERROR('Voting Age'!D33/'Voting Age'!B33),"",'Voting Age'!D33/'Voting Age'!B33)</f>
        <v>5.5934954593978035E-2</v>
      </c>
      <c r="N33" s="35">
        <f>IF(ISERROR('Voting Age'!E33/'Voting Age'!B33),"",'Voting Age'!E33/'Voting Age'!B33)</f>
        <v>6.0526739101823553E-2</v>
      </c>
      <c r="O33" s="35">
        <f>IF(ISERROR('Voting Age'!H33/'Voting Age'!B33),"",'Voting Age'!H33/'Voting Age'!B33)</f>
        <v>1.6612315926472953E-2</v>
      </c>
      <c r="P33" s="35">
        <f>IF(ISERROR('Voting Age'!L33/'Voting Age'!B33),"",'Voting Age'!L33/'Voting Age'!B33)</f>
        <v>0.16166298641475221</v>
      </c>
      <c r="Q33" s="42"/>
      <c r="R33" s="42"/>
    </row>
    <row r="34" spans="1:18" ht="14.5" x14ac:dyDescent="0.35">
      <c r="A34" s="3">
        <v>32</v>
      </c>
      <c r="B34" s="7">
        <v>87938</v>
      </c>
      <c r="C34" s="12">
        <v>86313.93</v>
      </c>
      <c r="D34" s="15">
        <f t="shared" si="0"/>
        <v>1.8815850465851887E-2</v>
      </c>
      <c r="E34" s="17">
        <f t="shared" si="1"/>
        <v>1624.070000000007</v>
      </c>
      <c r="F34" s="20">
        <f>IF(ISERROR('Racial Demographics'!C34/'Racial Demographics'!B34),"",'Racial Demographics'!C34/'Racial Demographics'!B34)</f>
        <v>0.76787054515681508</v>
      </c>
      <c r="G34" s="20">
        <f>IF(ISERROR('Racial Demographics'!E34),"",'Racial Demographics'!E34)</f>
        <v>9.3008710682526322E-2</v>
      </c>
      <c r="H34" s="20">
        <f>IF(ISERROR('Racial Demographics'!G34),"",'Racial Demographics'!G34)</f>
        <v>9.7170733926175257E-2</v>
      </c>
      <c r="I34" s="20">
        <f>IF(ISERROR('Racial Demographics'!J34/B34),"",'Racial Demographics'!J34/B34)</f>
        <v>1.1451249744137915E-2</v>
      </c>
      <c r="J34" s="20">
        <f>IF(ISERROR('Racial Demographics'!H34),"",'Racial Demographics'!H34)</f>
        <v>0.23212945484318498</v>
      </c>
      <c r="K34" s="20">
        <f>IF(ISERROR('Voting Age'!B34/B34),"",'Voting Age'!B34/B34)</f>
        <v>0.78024289840569494</v>
      </c>
      <c r="L34" s="20">
        <f>IF(ISERROR('Voting Age'!C34/'Voting Age'!B34),"",'Voting Age'!C34/'Voting Age'!B34)</f>
        <v>0.79123489717691986</v>
      </c>
      <c r="M34" s="20">
        <f>IF(ISERROR('Voting Age'!D34/'Voting Age'!B34),"",'Voting Age'!D34/'Voting Age'!B34)</f>
        <v>9.4559340066751194E-2</v>
      </c>
      <c r="N34" s="20">
        <f>IF(ISERROR('Voting Age'!E34/'Voting Age'!B34),"",'Voting Age'!E34/'Voting Age'!B34)</f>
        <v>7.8177604827073588E-2</v>
      </c>
      <c r="O34" s="20">
        <f>IF(ISERROR('Voting Age'!H34/'Voting Age'!B34),"",'Voting Age'!H34/'Voting Age'!B34)</f>
        <v>1.2169705449404631E-2</v>
      </c>
      <c r="P34" s="20">
        <f>IF(ISERROR('Voting Age'!L34/'Voting Age'!B34),"",'Voting Age'!L34/'Voting Age'!B34)</f>
        <v>0.20876510282308017</v>
      </c>
      <c r="Q34" s="42"/>
      <c r="R34" s="42"/>
    </row>
    <row r="35" spans="1:18" ht="14.5" x14ac:dyDescent="0.35">
      <c r="A35" s="3">
        <v>33</v>
      </c>
      <c r="B35" s="6">
        <v>87983</v>
      </c>
      <c r="C35" s="11">
        <v>86313.93</v>
      </c>
      <c r="D35" s="14">
        <f t="shared" ref="D35:D66" si="2">(B35-C35)/C35</f>
        <v>1.9337203160602317E-2</v>
      </c>
      <c r="E35" s="16">
        <f t="shared" ref="E35:E66" si="3">B35-C35</f>
        <v>1669.070000000007</v>
      </c>
      <c r="F35" s="21">
        <f>IF(ISERROR('Racial Demographics'!C35/'Racial Demographics'!B35),"",'Racial Demographics'!C35/'Racial Demographics'!B35)</f>
        <v>0.51240580566700389</v>
      </c>
      <c r="G35" s="21">
        <f>IF(ISERROR('Racial Demographics'!E35),"",'Racial Demographics'!E35)</f>
        <v>0.231271950263119</v>
      </c>
      <c r="H35" s="21">
        <f>IF(ISERROR('Racial Demographics'!G35),"",'Racial Demographics'!G35)</f>
        <v>0.18313765159178477</v>
      </c>
      <c r="I35" s="21">
        <f>IF(ISERROR('Racial Demographics'!J35/B35),"",'Racial Demographics'!J35/B35)</f>
        <v>4.6974983803689349E-2</v>
      </c>
      <c r="J35" s="21">
        <f>IF(ISERROR('Racial Demographics'!H35),"",'Racial Demographics'!H35)</f>
        <v>0.48759419433299617</v>
      </c>
      <c r="K35" s="32">
        <f>IF(ISERROR('Voting Age'!B35/B35),"",'Voting Age'!B35/B35)</f>
        <v>0.72841344350613191</v>
      </c>
      <c r="L35" s="35">
        <f>IF(ISERROR('Voting Age'!C35/'Voting Age'!B35),"",'Voting Age'!C35/'Voting Age'!B35)</f>
        <v>0.54052240669080009</v>
      </c>
      <c r="M35" s="35">
        <f>IF(ISERROR('Voting Age'!D35/'Voting Age'!B35),"",'Voting Age'!D35/'Voting Age'!B35)</f>
        <v>0.22851391836225191</v>
      </c>
      <c r="N35" s="35">
        <f>IF(ISERROR('Voting Age'!E35/'Voting Age'!B35),"",'Voting Age'!E35/'Voting Age'!B35)</f>
        <v>0.15904693546373735</v>
      </c>
      <c r="O35" s="35">
        <f>IF(ISERROR('Voting Age'!H35/'Voting Age'!B35),"",'Voting Age'!H35/'Voting Age'!B35)</f>
        <v>4.7544001997253775E-2</v>
      </c>
      <c r="P35" s="35">
        <f>IF(ISERROR('Voting Age'!L35/'Voting Age'!B35),"",'Voting Age'!L35/'Voting Age'!B35)</f>
        <v>0.45947759330919985</v>
      </c>
      <c r="Q35" s="42"/>
      <c r="R35" s="42"/>
    </row>
    <row r="36" spans="1:18" ht="14.5" x14ac:dyDescent="0.35">
      <c r="A36" s="3">
        <v>34</v>
      </c>
      <c r="B36" s="7">
        <v>87815</v>
      </c>
      <c r="C36" s="12">
        <v>86313.93</v>
      </c>
      <c r="D36" s="15">
        <f t="shared" si="2"/>
        <v>1.7390819766867377E-2</v>
      </c>
      <c r="E36" s="17">
        <f t="shared" si="3"/>
        <v>1501.070000000007</v>
      </c>
      <c r="F36" s="20">
        <f>IF(ISERROR('Racial Demographics'!C36/'Racial Demographics'!B36),"",'Racial Demographics'!C36/'Racial Demographics'!B36)</f>
        <v>0.63253430507316522</v>
      </c>
      <c r="G36" s="20">
        <f>IF(ISERROR('Racial Demographics'!E36),"",'Racial Demographics'!E36)</f>
        <v>0.16964072197232818</v>
      </c>
      <c r="H36" s="20">
        <f>IF(ISERROR('Racial Demographics'!G36),"",'Racial Demographics'!G36)</f>
        <v>0.10949154472470535</v>
      </c>
      <c r="I36" s="20">
        <f>IF(ISERROR('Racial Demographics'!J36/B36),"",'Racial Demographics'!J36/B36)</f>
        <v>3.5574787906394123E-2</v>
      </c>
      <c r="J36" s="20">
        <f>IF(ISERROR('Racial Demographics'!H36),"",'Racial Demographics'!H36)</f>
        <v>0.36746569492683484</v>
      </c>
      <c r="K36" s="20">
        <f>IF(ISERROR('Voting Age'!B36/B36),"",'Voting Age'!B36/B36)</f>
        <v>0.75884529977794224</v>
      </c>
      <c r="L36" s="20">
        <f>IF(ISERROR('Voting Age'!C36/'Voting Age'!B36),"",'Voting Age'!C36/'Voting Age'!B36)</f>
        <v>0.66895765179026978</v>
      </c>
      <c r="M36" s="20">
        <f>IF(ISERROR('Voting Age'!D36/'Voting Age'!B36),"",'Voting Age'!D36/'Voting Age'!B36)</f>
        <v>0.16618145802695158</v>
      </c>
      <c r="N36" s="20">
        <f>IF(ISERROR('Voting Age'!E36/'Voting Age'!B36),"",'Voting Age'!E36/'Voting Age'!B36)</f>
        <v>9.3025000750322634E-2</v>
      </c>
      <c r="O36" s="20">
        <f>IF(ISERROR('Voting Age'!H36/'Voting Age'!B36),"",'Voting Age'!H36/'Voting Age'!B36)</f>
        <v>3.4199705873525617E-2</v>
      </c>
      <c r="P36" s="20">
        <f>IF(ISERROR('Voting Age'!L36/'Voting Age'!B36),"",'Voting Age'!L36/'Voting Age'!B36)</f>
        <v>0.33104234820973016</v>
      </c>
      <c r="Q36" s="42"/>
      <c r="R36" s="42"/>
    </row>
    <row r="37" spans="1:18" ht="14.5" x14ac:dyDescent="0.35">
      <c r="A37" s="3">
        <v>35</v>
      </c>
      <c r="B37" s="6">
        <v>84901</v>
      </c>
      <c r="C37" s="11">
        <v>86313.93</v>
      </c>
      <c r="D37" s="14">
        <f t="shared" si="2"/>
        <v>-1.6369663622082704E-2</v>
      </c>
      <c r="E37" s="16">
        <f t="shared" si="3"/>
        <v>-1412.929999999993</v>
      </c>
      <c r="F37" s="21">
        <f>IF(ISERROR('Racial Demographics'!C37/'Racial Demographics'!B37),"",'Racial Demographics'!C37/'Racial Demographics'!B37)</f>
        <v>0.63791945913475701</v>
      </c>
      <c r="G37" s="21">
        <f>IF(ISERROR('Racial Demographics'!E37),"",'Racial Demographics'!E37)</f>
        <v>0.15662948610734856</v>
      </c>
      <c r="H37" s="21">
        <f>IF(ISERROR('Racial Demographics'!G37),"",'Racial Demographics'!G37)</f>
        <v>0.12809036407109456</v>
      </c>
      <c r="I37" s="21">
        <f>IF(ISERROR('Racial Demographics'!J37/B37),"",'Racial Demographics'!J37/B37)</f>
        <v>3.0906585317016289E-2</v>
      </c>
      <c r="J37" s="21">
        <f>IF(ISERROR('Racial Demographics'!H37),"",'Racial Demographics'!H37)</f>
        <v>0.36208054086524305</v>
      </c>
      <c r="K37" s="32">
        <f>IF(ISERROR('Voting Age'!B37/B37),"",'Voting Age'!B37/B37)</f>
        <v>0.75002650145463545</v>
      </c>
      <c r="L37" s="35">
        <f>IF(ISERROR('Voting Age'!C37/'Voting Age'!B37),"",'Voting Age'!C37/'Voting Age'!B37)</f>
        <v>0.667640315336537</v>
      </c>
      <c r="M37" s="35">
        <f>IF(ISERROR('Voting Age'!D37/'Voting Age'!B37),"",'Voting Age'!D37/'Voting Age'!B37)</f>
        <v>0.15856339709161721</v>
      </c>
      <c r="N37" s="35">
        <f>IF(ISERROR('Voting Age'!E37/'Voting Age'!B37),"",'Voting Age'!E37/'Voting Age'!B37)</f>
        <v>0.10962969942523321</v>
      </c>
      <c r="O37" s="35">
        <f>IF(ISERROR('Voting Age'!H37/'Voting Age'!B37),"",'Voting Age'!H37/'Voting Age'!B37)</f>
        <v>3.1706397814001697E-2</v>
      </c>
      <c r="P37" s="35">
        <f>IF(ISERROR('Voting Age'!L37/'Voting Age'!B37),"",'Voting Age'!L37/'Voting Age'!B37)</f>
        <v>0.33235968466346305</v>
      </c>
      <c r="Q37" s="42"/>
      <c r="R37" s="42"/>
    </row>
    <row r="38" spans="1:18" ht="14.5" x14ac:dyDescent="0.35">
      <c r="A38" s="3">
        <v>36</v>
      </c>
      <c r="B38" s="7">
        <v>86807</v>
      </c>
      <c r="C38" s="12">
        <v>86313.93</v>
      </c>
      <c r="D38" s="15">
        <f t="shared" si="2"/>
        <v>5.71251940445774E-3</v>
      </c>
      <c r="E38" s="17">
        <f t="shared" si="3"/>
        <v>493.07000000000698</v>
      </c>
      <c r="F38" s="20">
        <f>IF(ISERROR('Racial Demographics'!C38/'Racial Demographics'!B38),"",'Racial Demographics'!C38/'Racial Demographics'!B38)</f>
        <v>0.63683804301496427</v>
      </c>
      <c r="G38" s="20">
        <f>IF(ISERROR('Racial Demographics'!E38),"",'Racial Demographics'!E38)</f>
        <v>0.19993779303512391</v>
      </c>
      <c r="H38" s="20">
        <f>IF(ISERROR('Racial Demographics'!G38),"",'Racial Demographics'!G38)</f>
        <v>8.9243954980589124E-2</v>
      </c>
      <c r="I38" s="20">
        <f>IF(ISERROR('Racial Demographics'!J38/B38),"",'Racial Demographics'!J38/B38)</f>
        <v>1.9007683712143029E-2</v>
      </c>
      <c r="J38" s="20">
        <f>IF(ISERROR('Racial Demographics'!H38),"",'Racial Demographics'!H38)</f>
        <v>0.36316195698503578</v>
      </c>
      <c r="K38" s="20">
        <f>IF(ISERROR('Voting Age'!B38/B38),"",'Voting Age'!B38/B38)</f>
        <v>0.75508887532111468</v>
      </c>
      <c r="L38" s="20">
        <f>IF(ISERROR('Voting Age'!C38/'Voting Age'!B38),"",'Voting Age'!C38/'Voting Age'!B38)</f>
        <v>0.66303568431812288</v>
      </c>
      <c r="M38" s="20">
        <f>IF(ISERROR('Voting Age'!D38/'Voting Age'!B38),"",'Voting Age'!D38/'Voting Age'!B38)</f>
        <v>0.20441820373167346</v>
      </c>
      <c r="N38" s="20">
        <f>IF(ISERROR('Voting Age'!E38/'Voting Age'!B38),"",'Voting Age'!E38/'Voting Age'!B38)</f>
        <v>7.4526675515279112E-2</v>
      </c>
      <c r="O38" s="20">
        <f>IF(ISERROR('Voting Age'!H38/'Voting Age'!B38),"",'Voting Age'!H38/'Voting Age'!B38)</f>
        <v>1.9878865546859505E-2</v>
      </c>
      <c r="P38" s="20">
        <f>IF(ISERROR('Voting Age'!L38/'Voting Age'!B38),"",'Voting Age'!L38/'Voting Age'!B38)</f>
        <v>0.33696431568187712</v>
      </c>
      <c r="Q38" s="42"/>
      <c r="R38" s="42"/>
    </row>
    <row r="39" spans="1:18" ht="14.5" x14ac:dyDescent="0.35">
      <c r="A39" s="3">
        <v>37</v>
      </c>
      <c r="B39" s="6">
        <v>84630</v>
      </c>
      <c r="C39" s="11">
        <v>86313.93</v>
      </c>
      <c r="D39" s="14">
        <f t="shared" si="2"/>
        <v>-1.9509365406024187E-2</v>
      </c>
      <c r="E39" s="16">
        <f t="shared" si="3"/>
        <v>-1683.929999999993</v>
      </c>
      <c r="F39" s="21">
        <f>IF(ISERROR('Racial Demographics'!C39/'Racial Demographics'!B39),"",'Racial Demographics'!C39/'Racial Demographics'!B39)</f>
        <v>0.67342549923195083</v>
      </c>
      <c r="G39" s="21">
        <f>IF(ISERROR('Racial Demographics'!E39),"",'Racial Demographics'!E39)</f>
        <v>0.23414864705187285</v>
      </c>
      <c r="H39" s="21">
        <f>IF(ISERROR('Racial Demographics'!G39),"",'Racial Demographics'!G39)</f>
        <v>4.692189530899208E-2</v>
      </c>
      <c r="I39" s="21">
        <f>IF(ISERROR('Racial Demographics'!J39/B39),"",'Racial Demographics'!J39/B39)</f>
        <v>9.6065225097483158E-3</v>
      </c>
      <c r="J39" s="21">
        <f>IF(ISERROR('Racial Demographics'!H39),"",'Racial Demographics'!H39)</f>
        <v>0.32657450076804917</v>
      </c>
      <c r="K39" s="32">
        <f>IF(ISERROR('Voting Age'!B39/B39),"",'Voting Age'!B39/B39)</f>
        <v>0.8098901098901099</v>
      </c>
      <c r="L39" s="35">
        <f>IF(ISERROR('Voting Age'!C39/'Voting Age'!B39),"",'Voting Age'!C39/'Voting Age'!B39)</f>
        <v>0.69203834201426884</v>
      </c>
      <c r="M39" s="35">
        <f>IF(ISERROR('Voting Age'!D39/'Voting Age'!B39),"",'Voting Age'!D39/'Voting Age'!B39)</f>
        <v>0.22904538889132053</v>
      </c>
      <c r="N39" s="35">
        <f>IF(ISERROR('Voting Age'!E39/'Voting Age'!B39),"",'Voting Age'!E39/'Voting Age'!B39)</f>
        <v>3.7204009279117607E-2</v>
      </c>
      <c r="O39" s="35">
        <f>IF(ISERROR('Voting Age'!H39/'Voting Age'!B39),"",'Voting Age'!H39/'Voting Age'!B39)</f>
        <v>9.9794283713397821E-3</v>
      </c>
      <c r="P39" s="35">
        <f>IF(ISERROR('Voting Age'!L39/'Voting Age'!B39),"",'Voting Age'!L39/'Voting Age'!B39)</f>
        <v>0.30796165798573116</v>
      </c>
      <c r="Q39" s="42"/>
      <c r="R39" s="42"/>
    </row>
    <row r="40" spans="1:18" ht="14.5" x14ac:dyDescent="0.35">
      <c r="A40" s="3">
        <v>38</v>
      </c>
      <c r="B40" s="7">
        <v>84914</v>
      </c>
      <c r="C40" s="12">
        <v>86313.93</v>
      </c>
      <c r="D40" s="15">
        <f t="shared" si="2"/>
        <v>-1.6219050621377025E-2</v>
      </c>
      <c r="E40" s="17">
        <f t="shared" si="3"/>
        <v>-1399.929999999993</v>
      </c>
      <c r="F40" s="20">
        <f>IF(ISERROR('Racial Demographics'!C40/'Racial Demographics'!B40),"",'Racial Demographics'!C40/'Racial Demographics'!B40)</f>
        <v>0.79871399298113388</v>
      </c>
      <c r="G40" s="20">
        <f>IF(ISERROR('Racial Demographics'!E40),"",'Racial Demographics'!E40)</f>
        <v>0.11330287114021245</v>
      </c>
      <c r="H40" s="20">
        <f>IF(ISERROR('Racial Demographics'!G40),"",'Racial Demographics'!G40)</f>
        <v>3.0925406882257343E-2</v>
      </c>
      <c r="I40" s="20">
        <f>IF(ISERROR('Racial Demographics'!J40/B40),"",'Racial Demographics'!J40/B40)</f>
        <v>6.5006948206420617E-3</v>
      </c>
      <c r="J40" s="20">
        <f>IF(ISERROR('Racial Demographics'!H40),"",'Racial Demographics'!H40)</f>
        <v>0.20128600701886615</v>
      </c>
      <c r="K40" s="20">
        <f>IF(ISERROR('Voting Age'!B40/B40),"",'Voting Age'!B40/B40)</f>
        <v>0.80586240195962977</v>
      </c>
      <c r="L40" s="20">
        <f>IF(ISERROR('Voting Age'!C40/'Voting Age'!B40),"",'Voting Age'!C40/'Voting Age'!B40)</f>
        <v>0.81287173566762627</v>
      </c>
      <c r="M40" s="20">
        <f>IF(ISERROR('Voting Age'!D40/'Voting Age'!B40),"",'Voting Age'!D40/'Voting Age'!B40)</f>
        <v>0.11823934296862441</v>
      </c>
      <c r="N40" s="20">
        <f>IF(ISERROR('Voting Age'!E40/'Voting Age'!B40),"",'Voting Age'!E40/'Voting Age'!B40)</f>
        <v>2.4346402840900786E-2</v>
      </c>
      <c r="O40" s="20">
        <f>IF(ISERROR('Voting Age'!H40/'Voting Age'!B40),"",'Voting Age'!H40/'Voting Age'!B40)</f>
        <v>6.6930687281708048E-3</v>
      </c>
      <c r="P40" s="20">
        <f>IF(ISERROR('Voting Age'!L40/'Voting Age'!B40),"",'Voting Age'!L40/'Voting Age'!B40)</f>
        <v>0.1871282643323737</v>
      </c>
      <c r="Q40" s="42"/>
      <c r="R40" s="42"/>
    </row>
    <row r="41" spans="1:18" ht="14.5" x14ac:dyDescent="0.35">
      <c r="A41" s="3">
        <v>39</v>
      </c>
      <c r="B41" s="6">
        <v>87982</v>
      </c>
      <c r="C41" s="11">
        <v>86313.93</v>
      </c>
      <c r="D41" s="14">
        <f t="shared" si="2"/>
        <v>1.9325617545163418E-2</v>
      </c>
      <c r="E41" s="16">
        <f t="shared" si="3"/>
        <v>1668.070000000007</v>
      </c>
      <c r="F41" s="21">
        <f>IF(ISERROR('Racial Demographics'!C41/'Racial Demographics'!B41),"",'Racial Demographics'!C41/'Racial Demographics'!B41)</f>
        <v>0.75796185583414788</v>
      </c>
      <c r="G41" s="21">
        <f>IF(ISERROR('Racial Demographics'!E41),"",'Racial Demographics'!E41)</f>
        <v>0.11892205223795776</v>
      </c>
      <c r="H41" s="21">
        <f>IF(ISERROR('Racial Demographics'!G41),"",'Racial Demographics'!G41)</f>
        <v>5.122638721556682E-2</v>
      </c>
      <c r="I41" s="21">
        <f>IF(ISERROR('Racial Demographics'!J41/B41),"",'Racial Demographics'!J41/B41)</f>
        <v>2.4527744311336409E-2</v>
      </c>
      <c r="J41" s="21">
        <f>IF(ISERROR('Racial Demographics'!H41),"",'Racial Demographics'!H41)</f>
        <v>0.24203814416585209</v>
      </c>
      <c r="K41" s="32">
        <f>IF(ISERROR('Voting Age'!B41/B41),"",'Voting Age'!B41/B41)</f>
        <v>0.79565138323748041</v>
      </c>
      <c r="L41" s="35">
        <f>IF(ISERROR('Voting Age'!C41/'Voting Age'!B41),"",'Voting Age'!C41/'Voting Age'!B41)</f>
        <v>0.78238075511049532</v>
      </c>
      <c r="M41" s="35">
        <f>IF(ISERROR('Voting Age'!D41/'Voting Age'!B41),"",'Voting Age'!D41/'Voting Age'!B41)</f>
        <v>0.11810922389040469</v>
      </c>
      <c r="N41" s="35">
        <f>IF(ISERROR('Voting Age'!E41/'Voting Age'!B41),"",'Voting Age'!E41/'Voting Age'!B41)</f>
        <v>4.1269659871719787E-2</v>
      </c>
      <c r="O41" s="35">
        <f>IF(ISERROR('Voting Age'!H41/'Voting Age'!B41),"",'Voting Age'!H41/'Voting Age'!B41)</f>
        <v>2.5027498821479078E-2</v>
      </c>
      <c r="P41" s="35">
        <f>IF(ISERROR('Voting Age'!L41/'Voting Age'!B41),"",'Voting Age'!L41/'Voting Age'!B41)</f>
        <v>0.21761924488950474</v>
      </c>
      <c r="Q41" s="42"/>
      <c r="R41" s="42"/>
    </row>
    <row r="42" spans="1:18" ht="14.5" x14ac:dyDescent="0.35">
      <c r="A42" s="3">
        <v>40</v>
      </c>
      <c r="B42" s="7">
        <v>87559</v>
      </c>
      <c r="C42" s="12">
        <v>86313.93</v>
      </c>
      <c r="D42" s="15">
        <f t="shared" si="2"/>
        <v>1.4424902214509374E-2</v>
      </c>
      <c r="E42" s="17">
        <f t="shared" si="3"/>
        <v>1245.070000000007</v>
      </c>
      <c r="F42" s="20">
        <f>IF(ISERROR('Racial Demographics'!C42/'Racial Demographics'!B42),"",'Racial Demographics'!C42/'Racial Demographics'!B42)</f>
        <v>0.46430406925615869</v>
      </c>
      <c r="G42" s="20">
        <f>IF(ISERROR('Racial Demographics'!E42),"",'Racial Demographics'!E42)</f>
        <v>0.34223780536552495</v>
      </c>
      <c r="H42" s="20">
        <f>IF(ISERROR('Racial Demographics'!G42),"",'Racial Demographics'!G42)</f>
        <v>0.11187884740574927</v>
      </c>
      <c r="I42" s="20">
        <f>IF(ISERROR('Racial Demographics'!J42/B42),"",'Racial Demographics'!J42/B42)</f>
        <v>4.3547779211731516E-2</v>
      </c>
      <c r="J42" s="20">
        <f>IF(ISERROR('Racial Demographics'!H42),"",'Racial Demographics'!H42)</f>
        <v>0.53569593074384125</v>
      </c>
      <c r="K42" s="20">
        <f>IF(ISERROR('Voting Age'!B42/B42),"",'Voting Age'!B42/B42)</f>
        <v>0.79625167030231048</v>
      </c>
      <c r="L42" s="20">
        <f>IF(ISERROR('Voting Age'!C42/'Voting Age'!B42),"",'Voting Age'!C42/'Voting Age'!B42)</f>
        <v>0.49620619917095771</v>
      </c>
      <c r="M42" s="20">
        <f>IF(ISERROR('Voting Age'!D42/'Voting Age'!B42),"",'Voting Age'!D42/'Voting Age'!B42)</f>
        <v>0.33600596680962147</v>
      </c>
      <c r="N42" s="20">
        <f>IF(ISERROR('Voting Age'!E42/'Voting Age'!B42),"",'Voting Age'!E42/'Voting Age'!B42)</f>
        <v>9.4550983232691233E-2</v>
      </c>
      <c r="O42" s="20">
        <f>IF(ISERROR('Voting Age'!H42/'Voting Age'!B42),"",'Voting Age'!H42/'Voting Age'!B42)</f>
        <v>4.5998938596365412E-2</v>
      </c>
      <c r="P42" s="20">
        <f>IF(ISERROR('Voting Age'!L42/'Voting Age'!B42),"",'Voting Age'!L42/'Voting Age'!B42)</f>
        <v>0.50379380082904235</v>
      </c>
      <c r="Q42" s="42"/>
      <c r="R42" s="42"/>
    </row>
    <row r="43" spans="1:18" ht="14.5" x14ac:dyDescent="0.35">
      <c r="A43" s="3">
        <v>41</v>
      </c>
      <c r="B43" s="6">
        <v>86047</v>
      </c>
      <c r="C43" s="11">
        <v>86313.93</v>
      </c>
      <c r="D43" s="14">
        <f t="shared" si="2"/>
        <v>-3.0925483291050822E-3</v>
      </c>
      <c r="E43" s="16">
        <f t="shared" si="3"/>
        <v>-266.92999999999302</v>
      </c>
      <c r="F43" s="21">
        <f>IF(ISERROR('Racial Demographics'!C43/'Racial Demographics'!B43),"",'Racial Demographics'!C43/'Racial Demographics'!B43)</f>
        <v>0.70296465884923354</v>
      </c>
      <c r="G43" s="21">
        <f>IF(ISERROR('Racial Demographics'!E43),"",'Racial Demographics'!E43)</f>
        <v>0.12290957267539833</v>
      </c>
      <c r="H43" s="21">
        <f>IF(ISERROR('Racial Demographics'!G43),"",'Racial Demographics'!G43)</f>
        <v>6.8799609515729776E-2</v>
      </c>
      <c r="I43" s="21">
        <f>IF(ISERROR('Racial Demographics'!J43/B43),"",'Racial Demographics'!J43/B43)</f>
        <v>5.4295908050251605E-2</v>
      </c>
      <c r="J43" s="21">
        <f>IF(ISERROR('Racial Demographics'!H43),"",'Racial Demographics'!H43)</f>
        <v>0.29703534115076646</v>
      </c>
      <c r="K43" s="32">
        <f>IF(ISERROR('Voting Age'!B43/B43),"",'Voting Age'!B43/B43)</f>
        <v>0.75672597533905883</v>
      </c>
      <c r="L43" s="35">
        <f>IF(ISERROR('Voting Age'!C43/'Voting Age'!B43),"",'Voting Age'!C43/'Voting Age'!B43)</f>
        <v>0.7305494978038517</v>
      </c>
      <c r="M43" s="35">
        <f>IF(ISERROR('Voting Age'!D43/'Voting Age'!B43),"",'Voting Age'!D43/'Voting Age'!B43)</f>
        <v>0.12238535491599349</v>
      </c>
      <c r="N43" s="35">
        <f>IF(ISERROR('Voting Age'!E43/'Voting Age'!B43),"",'Voting Age'!E43/'Voting Age'!B43)</f>
        <v>5.5210860951561878E-2</v>
      </c>
      <c r="O43" s="35">
        <f>IF(ISERROR('Voting Age'!H43/'Voting Age'!B43),"",'Voting Age'!H43/'Voting Age'!B43)</f>
        <v>5.5548729919832909E-2</v>
      </c>
      <c r="P43" s="35">
        <f>IF(ISERROR('Voting Age'!L43/'Voting Age'!B43),"",'Voting Age'!L43/'Voting Age'!B43)</f>
        <v>0.2694505021961483</v>
      </c>
      <c r="Q43" s="42"/>
      <c r="R43" s="42"/>
    </row>
    <row r="44" spans="1:18" ht="14.5" x14ac:dyDescent="0.35">
      <c r="A44" s="3">
        <v>42</v>
      </c>
      <c r="B44" s="7">
        <v>87879</v>
      </c>
      <c r="C44" s="12">
        <v>86313.93</v>
      </c>
      <c r="D44" s="15">
        <f t="shared" si="2"/>
        <v>1.8132299154956878E-2</v>
      </c>
      <c r="E44" s="17">
        <f t="shared" si="3"/>
        <v>1565.070000000007</v>
      </c>
      <c r="F44" s="20">
        <f>IF(ISERROR('Racial Demographics'!C44/'Racial Demographics'!B44),"",'Racial Demographics'!C44/'Racial Demographics'!B44)</f>
        <v>0.3748563365536704</v>
      </c>
      <c r="G44" s="20">
        <f>IF(ISERROR('Racial Demographics'!E44),"",'Racial Demographics'!E44)</f>
        <v>0.48047884022348913</v>
      </c>
      <c r="H44" s="20">
        <f>IF(ISERROR('Racial Demographics'!G44),"",'Racial Demographics'!G44)</f>
        <v>8.0906701259686617E-2</v>
      </c>
      <c r="I44" s="20">
        <f>IF(ISERROR('Racial Demographics'!J44/B44),"",'Racial Demographics'!J44/B44)</f>
        <v>2.2451325117491094E-2</v>
      </c>
      <c r="J44" s="20">
        <f>IF(ISERROR('Racial Demographics'!H44),"",'Racial Demographics'!H44)</f>
        <v>0.62514366344632966</v>
      </c>
      <c r="K44" s="20">
        <f>IF(ISERROR('Voting Age'!B44/B44),"",'Voting Age'!B44/B44)</f>
        <v>0.77677260779025703</v>
      </c>
      <c r="L44" s="20">
        <f>IF(ISERROR('Voting Age'!C44/'Voting Age'!B44),"",'Voting Age'!C44/'Voting Age'!B44)</f>
        <v>0.40751809205707423</v>
      </c>
      <c r="M44" s="20">
        <f>IF(ISERROR('Voting Age'!D44/'Voting Age'!B44),"",'Voting Age'!D44/'Voting Age'!B44)</f>
        <v>0.46611584776303067</v>
      </c>
      <c r="N44" s="20">
        <f>IF(ISERROR('Voting Age'!E44/'Voting Age'!B44),"",'Voting Age'!E44/'Voting Age'!B44)</f>
        <v>7.2763763147871433E-2</v>
      </c>
      <c r="O44" s="20">
        <f>IF(ISERROR('Voting Age'!H44/'Voting Age'!B44),"",'Voting Age'!H44/'Voting Age'!B44)</f>
        <v>2.4537810201869268E-2</v>
      </c>
      <c r="P44" s="20">
        <f>IF(ISERROR('Voting Age'!L44/'Voting Age'!B44),"",'Voting Age'!L44/'Voting Age'!B44)</f>
        <v>0.59248190794292577</v>
      </c>
      <c r="Q44" s="42"/>
      <c r="R44" s="42"/>
    </row>
    <row r="45" spans="1:18" ht="14.5" x14ac:dyDescent="0.35">
      <c r="A45" s="3">
        <v>43</v>
      </c>
      <c r="B45" s="6">
        <v>87363</v>
      </c>
      <c r="C45" s="11">
        <v>86313.93</v>
      </c>
      <c r="D45" s="14">
        <f t="shared" si="2"/>
        <v>1.2154121588485278E-2</v>
      </c>
      <c r="E45" s="16">
        <f t="shared" si="3"/>
        <v>1049.070000000007</v>
      </c>
      <c r="F45" s="21">
        <f>IF(ISERROR('Racial Demographics'!C45/'Racial Demographics'!B45),"",'Racial Demographics'!C45/'Racial Demographics'!B45)</f>
        <v>0.39619747490356327</v>
      </c>
      <c r="G45" s="21">
        <f>IF(ISERROR('Racial Demographics'!E45),"",'Racial Demographics'!E45)</f>
        <v>0.42799583347641451</v>
      </c>
      <c r="H45" s="21">
        <f>IF(ISERROR('Racial Demographics'!G45),"",'Racial Demographics'!G45)</f>
        <v>9.4238979888511154E-2</v>
      </c>
      <c r="I45" s="21">
        <f>IF(ISERROR('Racial Demographics'!J45/B45),"",'Racial Demographics'!J45/B45)</f>
        <v>3.5644380344081593E-2</v>
      </c>
      <c r="J45" s="21">
        <f>IF(ISERROR('Racial Demographics'!H45),"",'Racial Demographics'!H45)</f>
        <v>0.60380252509643673</v>
      </c>
      <c r="K45" s="32">
        <f>IF(ISERROR('Voting Age'!B45/B45),"",'Voting Age'!B45/B45)</f>
        <v>0.79470714146721155</v>
      </c>
      <c r="L45" s="35">
        <f>IF(ISERROR('Voting Age'!C45/'Voting Age'!B45),"",'Voting Age'!C45/'Voting Age'!B45)</f>
        <v>0.42746442357550268</v>
      </c>
      <c r="M45" s="35">
        <f>IF(ISERROR('Voting Age'!D45/'Voting Age'!B45),"",'Voting Age'!D45/'Voting Age'!B45)</f>
        <v>0.41948493403237885</v>
      </c>
      <c r="N45" s="35">
        <f>IF(ISERROR('Voting Age'!E45/'Voting Age'!B45),"",'Voting Age'!E45/'Voting Age'!B45)</f>
        <v>8.1912196808204177E-2</v>
      </c>
      <c r="O45" s="35">
        <f>IF(ISERROR('Voting Age'!H45/'Voting Age'!B45),"",'Voting Age'!H45/'Voting Age'!B45)</f>
        <v>3.7837759981563635E-2</v>
      </c>
      <c r="P45" s="35">
        <f>IF(ISERROR('Voting Age'!L45/'Voting Age'!B45),"",'Voting Age'!L45/'Voting Age'!B45)</f>
        <v>0.57253557642449737</v>
      </c>
      <c r="Q45" s="42"/>
      <c r="R45" s="42"/>
    </row>
    <row r="46" spans="1:18" ht="14.5" x14ac:dyDescent="0.35">
      <c r="A46" s="3">
        <v>44</v>
      </c>
      <c r="B46" s="7">
        <v>87721</v>
      </c>
      <c r="C46" s="12">
        <v>86313.93</v>
      </c>
      <c r="D46" s="15">
        <f t="shared" si="2"/>
        <v>1.6301771915610924E-2</v>
      </c>
      <c r="E46" s="17">
        <f t="shared" si="3"/>
        <v>1407.070000000007</v>
      </c>
      <c r="F46" s="20">
        <f>IF(ISERROR('Racial Demographics'!C46/'Racial Demographics'!B46),"",'Racial Demographics'!C46/'Racial Demographics'!B46)</f>
        <v>0.37736687908254579</v>
      </c>
      <c r="G46" s="20">
        <f>IF(ISERROR('Racial Demographics'!E46),"",'Racial Demographics'!E46)</f>
        <v>0.49586758016894472</v>
      </c>
      <c r="H46" s="20">
        <f>IF(ISERROR('Racial Demographics'!G46),"",'Racial Demographics'!G46)</f>
        <v>5.5596721423604382E-2</v>
      </c>
      <c r="I46" s="20">
        <f>IF(ISERROR('Racial Demographics'!J46/B46),"",'Racial Demographics'!J46/B46)</f>
        <v>1.9915413640975366E-2</v>
      </c>
      <c r="J46" s="20">
        <f>IF(ISERROR('Racial Demographics'!H46),"",'Racial Demographics'!H46)</f>
        <v>0.62263312091745415</v>
      </c>
      <c r="K46" s="20">
        <f>IF(ISERROR('Voting Age'!B46/B46),"",'Voting Age'!B46/B46)</f>
        <v>0.78536496391970001</v>
      </c>
      <c r="L46" s="20">
        <f>IF(ISERROR('Voting Age'!C46/'Voting Age'!B46),"",'Voting Age'!C46/'Voting Age'!B46)</f>
        <v>0.40366945843554497</v>
      </c>
      <c r="M46" s="20">
        <f>IF(ISERROR('Voting Age'!D46/'Voting Age'!B46),"",'Voting Age'!D46/'Voting Age'!B46)</f>
        <v>0.49170452731046693</v>
      </c>
      <c r="N46" s="20">
        <f>IF(ISERROR('Voting Age'!E46/'Voting Age'!B46),"",'Voting Age'!E46/'Voting Age'!B46)</f>
        <v>4.6260142539880686E-2</v>
      </c>
      <c r="O46" s="20">
        <f>IF(ISERROR('Voting Age'!H46/'Voting Age'!B46),"",'Voting Age'!H46/'Voting Age'!B46)</f>
        <v>2.090197843031948E-2</v>
      </c>
      <c r="P46" s="20">
        <f>IF(ISERROR('Voting Age'!L46/'Voting Age'!B46),"",'Voting Age'!L46/'Voting Age'!B46)</f>
        <v>0.59633054156445497</v>
      </c>
      <c r="Q46" s="42"/>
      <c r="R46" s="42"/>
    </row>
    <row r="47" spans="1:18" ht="14.5" x14ac:dyDescent="0.35">
      <c r="A47" s="3">
        <v>45</v>
      </c>
      <c r="B47" s="6">
        <v>86779</v>
      </c>
      <c r="C47" s="11">
        <v>86313.93</v>
      </c>
      <c r="D47" s="14">
        <f t="shared" si="2"/>
        <v>5.3881221721685827E-3</v>
      </c>
      <c r="E47" s="16">
        <f t="shared" si="3"/>
        <v>465.07000000000698</v>
      </c>
      <c r="F47" s="21">
        <f>IF(ISERROR('Racial Demographics'!C47/'Racial Demographics'!B47),"",'Racial Demographics'!C47/'Racial Demographics'!B47)</f>
        <v>0.54856589727929572</v>
      </c>
      <c r="G47" s="21">
        <f>IF(ISERROR('Racial Demographics'!E47),"",'Racial Demographics'!E47)</f>
        <v>0.23960866108159809</v>
      </c>
      <c r="H47" s="21">
        <f>IF(ISERROR('Racial Demographics'!G47),"",'Racial Demographics'!G47)</f>
        <v>0.14044872607428063</v>
      </c>
      <c r="I47" s="21">
        <f>IF(ISERROR('Racial Demographics'!J47/B47),"",'Racial Demographics'!J47/B47)</f>
        <v>4.072413832839742E-2</v>
      </c>
      <c r="J47" s="21">
        <f>IF(ISERROR('Racial Demographics'!H47),"",'Racial Demographics'!H47)</f>
        <v>0.45143410272070433</v>
      </c>
      <c r="K47" s="32">
        <f>IF(ISERROR('Voting Age'!B47/B47),"",'Voting Age'!B47/B47)</f>
        <v>0.81183235575427237</v>
      </c>
      <c r="L47" s="35">
        <f>IF(ISERROR('Voting Age'!C47/'Voting Age'!B47),"",'Voting Age'!C47/'Voting Age'!B47)</f>
        <v>0.57822569198012774</v>
      </c>
      <c r="M47" s="35">
        <f>IF(ISERROR('Voting Age'!D47/'Voting Age'!B47),"",'Voting Age'!D47/'Voting Age'!B47)</f>
        <v>0.23175301632363379</v>
      </c>
      <c r="N47" s="35">
        <f>IF(ISERROR('Voting Age'!E47/'Voting Age'!B47),"",'Voting Age'!E47/'Voting Age'!B47)</f>
        <v>0.12949609652235627</v>
      </c>
      <c r="O47" s="35">
        <f>IF(ISERROR('Voting Age'!H47/'Voting Age'!B47),"",'Voting Age'!H47/'Voting Age'!B47)</f>
        <v>4.4173172462739531E-2</v>
      </c>
      <c r="P47" s="35">
        <f>IF(ISERROR('Voting Age'!L47/'Voting Age'!B47),"",'Voting Age'!L47/'Voting Age'!B47)</f>
        <v>0.42177430801987226</v>
      </c>
      <c r="Q47" s="42"/>
      <c r="R47" s="42"/>
    </row>
    <row r="48" spans="1:18" ht="14.5" x14ac:dyDescent="0.35">
      <c r="A48" s="3">
        <v>46</v>
      </c>
      <c r="B48" s="7">
        <v>85777</v>
      </c>
      <c r="C48" s="12">
        <v>86313.93</v>
      </c>
      <c r="D48" s="15">
        <f t="shared" si="2"/>
        <v>-6.2206644976076642E-3</v>
      </c>
      <c r="E48" s="17">
        <f t="shared" si="3"/>
        <v>-536.92999999999302</v>
      </c>
      <c r="F48" s="20">
        <f>IF(ISERROR('Racial Demographics'!C48/'Racial Demographics'!B48),"",'Racial Demographics'!C48/'Racial Demographics'!B48)</f>
        <v>0.36408361215710505</v>
      </c>
      <c r="G48" s="20">
        <f>IF(ISERROR('Racial Demographics'!E48),"",'Racial Demographics'!E48)</f>
        <v>0.51721323898014615</v>
      </c>
      <c r="H48" s="20">
        <f>IF(ISERROR('Racial Demographics'!G48),"",'Racial Demographics'!G48)</f>
        <v>5.2065238933513648E-2</v>
      </c>
      <c r="I48" s="20">
        <f>IF(ISERROR('Racial Demographics'!J48/B48),"",'Racial Demographics'!J48/B48)</f>
        <v>2.814274222693729E-2</v>
      </c>
      <c r="J48" s="20">
        <f>IF(ISERROR('Racial Demographics'!H48),"",'Racial Demographics'!H48)</f>
        <v>0.63591638784289495</v>
      </c>
      <c r="K48" s="20">
        <f>IF(ISERROR('Voting Age'!B48/B48),"",'Voting Age'!B48/B48)</f>
        <v>0.80096063047203792</v>
      </c>
      <c r="L48" s="20">
        <f>IF(ISERROR('Voting Age'!C48/'Voting Age'!B48),"",'Voting Age'!C48/'Voting Age'!B48)</f>
        <v>0.3965125756870051</v>
      </c>
      <c r="M48" s="20">
        <f>IF(ISERROR('Voting Age'!D48/'Voting Age'!B48),"",'Voting Age'!D48/'Voting Age'!B48)</f>
        <v>0.49443991616208666</v>
      </c>
      <c r="N48" s="20">
        <f>IF(ISERROR('Voting Age'!E48/'Voting Age'!B48),"",'Voting Age'!E48/'Voting Age'!B48)</f>
        <v>4.8789007918025151E-2</v>
      </c>
      <c r="O48" s="20">
        <f>IF(ISERROR('Voting Age'!H48/'Voting Age'!B48),"",'Voting Age'!H48/'Voting Age'!B48)</f>
        <v>3.0900675360968792E-2</v>
      </c>
      <c r="P48" s="20">
        <f>IF(ISERROR('Voting Age'!L48/'Voting Age'!B48),"",'Voting Age'!L48/'Voting Age'!B48)</f>
        <v>0.60348742431299485</v>
      </c>
      <c r="Q48" s="42"/>
      <c r="R48" s="42"/>
    </row>
    <row r="49" spans="1:18" ht="14.5" x14ac:dyDescent="0.35">
      <c r="A49" s="3">
        <v>47</v>
      </c>
      <c r="B49" s="6">
        <v>85703</v>
      </c>
      <c r="C49" s="11">
        <v>86313.93</v>
      </c>
      <c r="D49" s="14">
        <f t="shared" si="2"/>
        <v>-7.0780000400861489E-3</v>
      </c>
      <c r="E49" s="16">
        <f t="shared" si="3"/>
        <v>-610.92999999999302</v>
      </c>
      <c r="F49" s="21">
        <f>IF(ISERROR('Racial Demographics'!C49/'Racial Demographics'!B49),"",'Racial Demographics'!C49/'Racial Demographics'!B49)</f>
        <v>0.32828489084396112</v>
      </c>
      <c r="G49" s="21">
        <f>IF(ISERROR('Racial Demographics'!E49),"",'Racial Demographics'!E49)</f>
        <v>0.49718212898031572</v>
      </c>
      <c r="H49" s="21">
        <f>IF(ISERROR('Racial Demographics'!G49),"",'Racial Demographics'!G49)</f>
        <v>8.7196480869981219E-2</v>
      </c>
      <c r="I49" s="21">
        <f>IF(ISERROR('Racial Demographics'!J49/B49),"",'Racial Demographics'!J49/B49)</f>
        <v>3.8563410849095134E-2</v>
      </c>
      <c r="J49" s="21">
        <f>IF(ISERROR('Racial Demographics'!H49),"",'Racial Demographics'!H49)</f>
        <v>0.67171510915603883</v>
      </c>
      <c r="K49" s="32">
        <f>IF(ISERROR('Voting Age'!B49/B49),"",'Voting Age'!B49/B49)</f>
        <v>0.78333313886328371</v>
      </c>
      <c r="L49" s="35">
        <f>IF(ISERROR('Voting Age'!C49/'Voting Age'!B49),"",'Voting Age'!C49/'Voting Age'!B49)</f>
        <v>0.35878988292072572</v>
      </c>
      <c r="M49" s="35">
        <f>IF(ISERROR('Voting Age'!D49/'Voting Age'!B49),"",'Voting Age'!D49/'Voting Age'!B49)</f>
        <v>0.49112223314564901</v>
      </c>
      <c r="N49" s="35">
        <f>IF(ISERROR('Voting Age'!E49/'Voting Age'!B49),"",'Voting Age'!E49/'Voting Age'!B49)</f>
        <v>7.9021062352906124E-2</v>
      </c>
      <c r="O49" s="35">
        <f>IF(ISERROR('Voting Age'!H49/'Voting Age'!B49),"",'Voting Age'!H49/'Voting Age'!B49)</f>
        <v>4.2884380492745851E-2</v>
      </c>
      <c r="P49" s="35">
        <f>IF(ISERROR('Voting Age'!L49/'Voting Age'!B49),"",'Voting Age'!L49/'Voting Age'!B49)</f>
        <v>0.64121011707927433</v>
      </c>
      <c r="Q49" s="42"/>
      <c r="R49" s="42"/>
    </row>
    <row r="50" spans="1:18" ht="14.5" x14ac:dyDescent="0.35">
      <c r="A50" s="3">
        <v>48</v>
      </c>
      <c r="B50" s="7">
        <v>85608</v>
      </c>
      <c r="C50" s="12">
        <v>86313.93</v>
      </c>
      <c r="D50" s="15">
        <f t="shared" si="2"/>
        <v>-8.1786335067815016E-3</v>
      </c>
      <c r="E50" s="17">
        <f t="shared" si="3"/>
        <v>-705.92999999999302</v>
      </c>
      <c r="F50" s="20">
        <f>IF(ISERROR('Racial Demographics'!C50/'Racial Demographics'!B50),"",'Racial Demographics'!C50/'Racial Demographics'!B50)</f>
        <v>0.63971825063078214</v>
      </c>
      <c r="G50" s="20">
        <f>IF(ISERROR('Racial Demographics'!E50),"",'Racial Demographics'!E50)</f>
        <v>0.20105597607700215</v>
      </c>
      <c r="H50" s="20">
        <f>IF(ISERROR('Racial Demographics'!G50),"",'Racial Demographics'!G50)</f>
        <v>9.3998224465003277E-2</v>
      </c>
      <c r="I50" s="20">
        <f>IF(ISERROR('Racial Demographics'!J50/B50),"",'Racial Demographics'!J50/B50)</f>
        <v>3.1410615830296237E-2</v>
      </c>
      <c r="J50" s="20">
        <f>IF(ISERROR('Racial Demographics'!H50),"",'Racial Demographics'!H50)</f>
        <v>0.36028174936921781</v>
      </c>
      <c r="K50" s="20">
        <f>IF(ISERROR('Voting Age'!B50/B50),"",'Voting Age'!B50/B50)</f>
        <v>0.79963321184935987</v>
      </c>
      <c r="L50" s="20">
        <f>IF(ISERROR('Voting Age'!C50/'Voting Age'!B50),"",'Voting Age'!C50/'Voting Age'!B50)</f>
        <v>0.67273391278942374</v>
      </c>
      <c r="M50" s="20">
        <f>IF(ISERROR('Voting Age'!D50/'Voting Age'!B50),"",'Voting Age'!D50/'Voting Age'!B50)</f>
        <v>0.19715141333722883</v>
      </c>
      <c r="N50" s="20">
        <f>IF(ISERROR('Voting Age'!E50/'Voting Age'!B50),"",'Voting Age'!E50/'Voting Age'!B50)</f>
        <v>7.4764443795193924E-2</v>
      </c>
      <c r="O50" s="20">
        <f>IF(ISERROR('Voting Age'!H50/'Voting Age'!B50),"",'Voting Age'!H50/'Voting Age'!B50)</f>
        <v>3.2035643853626471E-2</v>
      </c>
      <c r="P50" s="20">
        <f>IF(ISERROR('Voting Age'!L50/'Voting Age'!B50),"",'Voting Age'!L50/'Voting Age'!B50)</f>
        <v>0.32726608721057632</v>
      </c>
      <c r="Q50" s="42"/>
      <c r="R50" s="42"/>
    </row>
    <row r="51" spans="1:18" ht="14.5" x14ac:dyDescent="0.35">
      <c r="A51" s="3">
        <v>49</v>
      </c>
      <c r="B51" s="6">
        <v>84733</v>
      </c>
      <c r="C51" s="11">
        <v>86313.93</v>
      </c>
      <c r="D51" s="14">
        <f t="shared" si="2"/>
        <v>-1.8316047015817644E-2</v>
      </c>
      <c r="E51" s="16">
        <f t="shared" si="3"/>
        <v>-1580.929999999993</v>
      </c>
      <c r="F51" s="21">
        <f>IF(ISERROR('Racial Demographics'!C51/'Racial Demographics'!B51),"",'Racial Demographics'!C51/'Racial Demographics'!B51)</f>
        <v>0.46624101589699407</v>
      </c>
      <c r="G51" s="21">
        <f>IF(ISERROR('Racial Demographics'!E51),"",'Racial Demographics'!E51)</f>
        <v>0.31389187211594066</v>
      </c>
      <c r="H51" s="21">
        <f>IF(ISERROR('Racial Demographics'!G51),"",'Racial Demographics'!G51)</f>
        <v>9.797835554034437E-2</v>
      </c>
      <c r="I51" s="21">
        <f>IF(ISERROR('Racial Demographics'!J51/B51),"",'Racial Demographics'!J51/B51)</f>
        <v>7.2946785785939369E-2</v>
      </c>
      <c r="J51" s="21">
        <f>IF(ISERROR('Racial Demographics'!H51),"",'Racial Demographics'!H51)</f>
        <v>0.53375898410300593</v>
      </c>
      <c r="K51" s="32">
        <f>IF(ISERROR('Voting Age'!B51/B51),"",'Voting Age'!B51/B51)</f>
        <v>0.76985353994311545</v>
      </c>
      <c r="L51" s="35">
        <f>IF(ISERROR('Voting Age'!C51/'Voting Age'!B51),"",'Voting Age'!C51/'Voting Age'!B51)</f>
        <v>0.49929482462595043</v>
      </c>
      <c r="M51" s="35">
        <f>IF(ISERROR('Voting Age'!D51/'Voting Age'!B51),"",'Voting Age'!D51/'Voting Age'!B51)</f>
        <v>0.30379261712043171</v>
      </c>
      <c r="N51" s="35">
        <f>IF(ISERROR('Voting Age'!E51/'Voting Age'!B51),"",'Voting Age'!E51/'Voting Age'!B51)</f>
        <v>8.6230684326710813E-2</v>
      </c>
      <c r="O51" s="35">
        <f>IF(ISERROR('Voting Age'!H51/'Voting Age'!B51),"",'Voting Age'!H51/'Voting Age'!B51)</f>
        <v>7.8059847927397591E-2</v>
      </c>
      <c r="P51" s="35">
        <f>IF(ISERROR('Voting Age'!L51/'Voting Age'!B51),"",'Voting Age'!L51/'Voting Age'!B51)</f>
        <v>0.50070517537404957</v>
      </c>
      <c r="Q51" s="42"/>
      <c r="R51" s="42"/>
    </row>
    <row r="52" spans="1:18" ht="14.5" x14ac:dyDescent="0.35">
      <c r="A52" s="3">
        <v>50</v>
      </c>
      <c r="B52" s="7">
        <v>85625</v>
      </c>
      <c r="C52" s="12">
        <v>86313.93</v>
      </c>
      <c r="D52" s="15">
        <f t="shared" si="2"/>
        <v>-7.9816780443202288E-3</v>
      </c>
      <c r="E52" s="17">
        <f t="shared" si="3"/>
        <v>-688.92999999999302</v>
      </c>
      <c r="F52" s="20">
        <f>IF(ISERROR('Racial Demographics'!C52/'Racial Demographics'!B52),"",'Racial Demographics'!C52/'Racial Demographics'!B52)</f>
        <v>0.75701021897810217</v>
      </c>
      <c r="G52" s="20">
        <f>IF(ISERROR('Racial Demographics'!E52),"",'Racial Demographics'!E52)</f>
        <v>9.4785401459854021E-2</v>
      </c>
      <c r="H52" s="20">
        <f>IF(ISERROR('Racial Demographics'!G52),"",'Racial Demographics'!G52)</f>
        <v>6.4852554744525545E-2</v>
      </c>
      <c r="I52" s="20">
        <f>IF(ISERROR('Racial Demographics'!J52/B52),"",'Racial Demographics'!J52/B52)</f>
        <v>4.2744525547445254E-2</v>
      </c>
      <c r="J52" s="20">
        <f>IF(ISERROR('Racial Demographics'!H52),"",'Racial Demographics'!H52)</f>
        <v>0.2429897810218978</v>
      </c>
      <c r="K52" s="20">
        <f>IF(ISERROR('Voting Age'!B52/B52),"",'Voting Age'!B52/B52)</f>
        <v>0.80412262773722631</v>
      </c>
      <c r="L52" s="20">
        <f>IF(ISERROR('Voting Age'!C52/'Voting Age'!B52),"",'Voting Age'!C52/'Voting Age'!B52)</f>
        <v>0.77993696716192473</v>
      </c>
      <c r="M52" s="20">
        <f>IF(ISERROR('Voting Age'!D52/'Voting Age'!B52),"",'Voting Age'!D52/'Voting Age'!B52)</f>
        <v>9.3067840181255718E-2</v>
      </c>
      <c r="N52" s="20">
        <f>IF(ISERROR('Voting Age'!E52/'Voting Age'!B52),"",'Voting Age'!E52/'Voting Age'!B52)</f>
        <v>5.656979361828824E-2</v>
      </c>
      <c r="O52" s="20">
        <f>IF(ISERROR('Voting Age'!H52/'Voting Age'!B52),"",'Voting Age'!H52/'Voting Age'!B52)</f>
        <v>4.2830377761317588E-2</v>
      </c>
      <c r="P52" s="20">
        <f>IF(ISERROR('Voting Age'!L52/'Voting Age'!B52),"",'Voting Age'!L52/'Voting Age'!B52)</f>
        <v>0.22006303283807532</v>
      </c>
      <c r="Q52" s="42"/>
      <c r="R52" s="42"/>
    </row>
    <row r="53" spans="1:18" ht="14.5" x14ac:dyDescent="0.35">
      <c r="A53" s="3">
        <v>51</v>
      </c>
      <c r="B53" s="6">
        <v>85745</v>
      </c>
      <c r="C53" s="11">
        <v>86313.93</v>
      </c>
      <c r="D53" s="14">
        <f t="shared" si="2"/>
        <v>-6.5914041916524139E-3</v>
      </c>
      <c r="E53" s="16">
        <f t="shared" si="3"/>
        <v>-568.92999999999302</v>
      </c>
      <c r="F53" s="21">
        <f>IF(ISERROR('Racial Demographics'!C53/'Racial Demographics'!B53),"",'Racial Demographics'!C53/'Racial Demographics'!B53)</f>
        <v>0.65323925593329057</v>
      </c>
      <c r="G53" s="21">
        <f>IF(ISERROR('Racial Demographics'!E53),"",'Racial Demographics'!E53)</f>
        <v>0.15963613038661145</v>
      </c>
      <c r="H53" s="21">
        <f>IF(ISERROR('Racial Demographics'!G53),"",'Racial Demographics'!G53)</f>
        <v>9.7136859292086999E-2</v>
      </c>
      <c r="I53" s="21">
        <f>IF(ISERROR('Racial Demographics'!J53/B53),"",'Racial Demographics'!J53/B53)</f>
        <v>4.1168581258382415E-2</v>
      </c>
      <c r="J53" s="21">
        <f>IF(ISERROR('Racial Demographics'!H53),"",'Racial Demographics'!H53)</f>
        <v>0.34676074406670943</v>
      </c>
      <c r="K53" s="32">
        <f>IF(ISERROR('Voting Age'!B53/B53),"",'Voting Age'!B53/B53)</f>
        <v>0.78179485684296457</v>
      </c>
      <c r="L53" s="35">
        <f>IF(ISERROR('Voting Age'!C53/'Voting Age'!B53),"",'Voting Age'!C53/'Voting Age'!B53)</f>
        <v>0.68365779070634747</v>
      </c>
      <c r="M53" s="35">
        <f>IF(ISERROR('Voting Age'!D53/'Voting Age'!B53),"",'Voting Age'!D53/'Voting Age'!B53)</f>
        <v>0.15338256134854927</v>
      </c>
      <c r="N53" s="35">
        <f>IF(ISERROR('Voting Age'!E53/'Voting Age'!B53),"",'Voting Age'!E53/'Voting Age'!B53)</f>
        <v>8.5239054225404634E-2</v>
      </c>
      <c r="O53" s="35">
        <f>IF(ISERROR('Voting Age'!H53/'Voting Age'!B53),"",'Voting Age'!H53/'Voting Age'!B53)</f>
        <v>4.3260983068546283E-2</v>
      </c>
      <c r="P53" s="35">
        <f>IF(ISERROR('Voting Age'!L53/'Voting Age'!B53),"",'Voting Age'!L53/'Voting Age'!B53)</f>
        <v>0.31634220929365259</v>
      </c>
      <c r="Q53" s="42"/>
      <c r="R53" s="42"/>
    </row>
    <row r="54" spans="1:18" ht="14.5" x14ac:dyDescent="0.35">
      <c r="A54" s="3">
        <v>52</v>
      </c>
      <c r="B54" s="7">
        <v>87150</v>
      </c>
      <c r="C54" s="12">
        <v>86313.93</v>
      </c>
      <c r="D54" s="15">
        <f t="shared" si="2"/>
        <v>9.6863854999999083E-3</v>
      </c>
      <c r="E54" s="17">
        <f t="shared" si="3"/>
        <v>836.07000000000698</v>
      </c>
      <c r="F54" s="20">
        <f>IF(ISERROR('Racial Demographics'!C54/'Racial Demographics'!B54),"",'Racial Demographics'!C54/'Racial Demographics'!B54)</f>
        <v>0.47908204245553643</v>
      </c>
      <c r="G54" s="20">
        <f>IF(ISERROR('Racial Demographics'!E54),"",'Racial Demographics'!E54)</f>
        <v>0.24855995410212278</v>
      </c>
      <c r="H54" s="20">
        <f>IF(ISERROR('Racial Demographics'!G54),"",'Racial Demographics'!G54)</f>
        <v>9.7211703958691914E-2</v>
      </c>
      <c r="I54" s="20">
        <f>IF(ISERROR('Racial Demographics'!J54/B54),"",'Racial Demographics'!J54/B54)</f>
        <v>0.12212277682157201</v>
      </c>
      <c r="J54" s="20">
        <f>IF(ISERROR('Racial Demographics'!H54),"",'Racial Demographics'!H54)</f>
        <v>0.52091795754446357</v>
      </c>
      <c r="K54" s="20">
        <f>IF(ISERROR('Voting Age'!B54/B54),"",'Voting Age'!B54/B54)</f>
        <v>0.76137693631669534</v>
      </c>
      <c r="L54" s="20">
        <f>IF(ISERROR('Voting Age'!C54/'Voting Age'!B54),"",'Voting Age'!C54/'Voting Age'!B54)</f>
        <v>0.50547065738312691</v>
      </c>
      <c r="M54" s="20">
        <f>IF(ISERROR('Voting Age'!D54/'Voting Age'!B54),"",'Voting Age'!D54/'Voting Age'!B54)</f>
        <v>0.24432588841667421</v>
      </c>
      <c r="N54" s="20">
        <f>IF(ISERROR('Voting Age'!E54/'Voting Age'!B54),"",'Voting Age'!E54/'Voting Age'!B54)</f>
        <v>8.3175091177623048E-2</v>
      </c>
      <c r="O54" s="20">
        <f>IF(ISERROR('Voting Age'!H54/'Voting Age'!B54),"",'Voting Age'!H54/'Voting Age'!B54)</f>
        <v>0.13162733218796155</v>
      </c>
      <c r="P54" s="20">
        <f>IF(ISERROR('Voting Age'!L54/'Voting Age'!B54),"",'Voting Age'!L54/'Voting Age'!B54)</f>
        <v>0.49452934261687315</v>
      </c>
      <c r="Q54" s="42"/>
      <c r="R54" s="42"/>
    </row>
    <row r="55" spans="1:18" ht="14.5" x14ac:dyDescent="0.35">
      <c r="A55" s="3">
        <v>53</v>
      </c>
      <c r="B55" s="6">
        <v>85037</v>
      </c>
      <c r="C55" s="11">
        <v>86313.93</v>
      </c>
      <c r="D55" s="14">
        <f t="shared" si="2"/>
        <v>-1.4794019922392517E-2</v>
      </c>
      <c r="E55" s="16">
        <f t="shared" si="3"/>
        <v>-1276.929999999993</v>
      </c>
      <c r="F55" s="21">
        <f>IF(ISERROR('Racial Demographics'!C55/'Racial Demographics'!B55),"",'Racial Demographics'!C55/'Racial Demographics'!B55)</f>
        <v>0.63207780142761383</v>
      </c>
      <c r="G55" s="21">
        <f>IF(ISERROR('Racial Demographics'!E55),"",'Racial Demographics'!E55)</f>
        <v>0.14513682279478346</v>
      </c>
      <c r="H55" s="21">
        <f>IF(ISERROR('Racial Demographics'!G55),"",'Racial Demographics'!G55)</f>
        <v>7.8659877465103431E-2</v>
      </c>
      <c r="I55" s="21">
        <f>IF(ISERROR('Racial Demographics'!J55/B55),"",'Racial Demographics'!J55/B55)</f>
        <v>0.10404882580523772</v>
      </c>
      <c r="J55" s="21">
        <f>IF(ISERROR('Racial Demographics'!H55),"",'Racial Demographics'!H55)</f>
        <v>0.36792219857238612</v>
      </c>
      <c r="K55" s="32">
        <f>IF(ISERROR('Voting Age'!B55/B55),"",'Voting Age'!B55/B55)</f>
        <v>0.7657255077201689</v>
      </c>
      <c r="L55" s="35">
        <f>IF(ISERROR('Voting Age'!C55/'Voting Age'!B55),"",'Voting Age'!C55/'Voting Age'!B55)</f>
        <v>0.64183367887583509</v>
      </c>
      <c r="M55" s="35">
        <f>IF(ISERROR('Voting Age'!D55/'Voting Age'!B55),"",'Voting Age'!D55/'Voting Age'!B55)</f>
        <v>0.1496582968594026</v>
      </c>
      <c r="N55" s="35">
        <f>IF(ISERROR('Voting Age'!E55/'Voting Age'!B55),"",'Voting Age'!E55/'Voting Age'!B55)</f>
        <v>6.6159870997466022E-2</v>
      </c>
      <c r="O55" s="35">
        <f>IF(ISERROR('Voting Age'!H55/'Voting Age'!B55),"",'Voting Age'!H55/'Voting Age'!B55)</f>
        <v>0.10767104353835522</v>
      </c>
      <c r="P55" s="35">
        <f>IF(ISERROR('Voting Age'!L55/'Voting Age'!B55),"",'Voting Age'!L55/'Voting Age'!B55)</f>
        <v>0.35816632112416497</v>
      </c>
      <c r="Q55" s="42"/>
      <c r="R55" s="42"/>
    </row>
    <row r="56" spans="1:18" ht="14.5" x14ac:dyDescent="0.35">
      <c r="A56" s="3">
        <v>54</v>
      </c>
      <c r="B56" s="7">
        <v>86628</v>
      </c>
      <c r="C56" s="12">
        <v>86313.93</v>
      </c>
      <c r="D56" s="15">
        <f t="shared" si="2"/>
        <v>3.6386942408949169E-3</v>
      </c>
      <c r="E56" s="17">
        <f t="shared" si="3"/>
        <v>314.07000000000698</v>
      </c>
      <c r="F56" s="20">
        <f>IF(ISERROR('Racial Demographics'!C56/'Racial Demographics'!B56),"",'Racial Demographics'!C56/'Racial Demographics'!B56)</f>
        <v>0.74610980283511108</v>
      </c>
      <c r="G56" s="20">
        <f>IF(ISERROR('Racial Demographics'!E56),"",'Racial Demographics'!E56)</f>
        <v>0.14370642286558619</v>
      </c>
      <c r="H56" s="20">
        <f>IF(ISERROR('Racial Demographics'!G56),"",'Racial Demographics'!G56)</f>
        <v>5.9184097520432195E-2</v>
      </c>
      <c r="I56" s="20">
        <f>IF(ISERROR('Racial Demographics'!J56/B56),"",'Racial Demographics'!J56/B56)</f>
        <v>3.3972849425128133E-2</v>
      </c>
      <c r="J56" s="20">
        <f>IF(ISERROR('Racial Demographics'!H56),"",'Racial Demographics'!H56)</f>
        <v>0.25389019716488898</v>
      </c>
      <c r="K56" s="20">
        <f>IF(ISERROR('Voting Age'!B56/B56),"",'Voting Age'!B56/B56)</f>
        <v>0.76838897354204183</v>
      </c>
      <c r="L56" s="20">
        <f>IF(ISERROR('Voting Age'!C56/'Voting Age'!B56),"",'Voting Age'!C56/'Voting Age'!B56)</f>
        <v>0.73919836548284357</v>
      </c>
      <c r="M56" s="20">
        <f>IF(ISERROR('Voting Age'!D56/'Voting Age'!B56),"",'Voting Age'!D56/'Voting Age'!B56)</f>
        <v>0.14880415840394207</v>
      </c>
      <c r="N56" s="20">
        <f>IF(ISERROR('Voting Age'!E56/'Voting Age'!B56),"",'Voting Age'!E56/'Voting Age'!B56)</f>
        <v>4.5204615107265186E-2</v>
      </c>
      <c r="O56" s="20">
        <f>IF(ISERROR('Voting Age'!H56/'Voting Age'!B56),"",'Voting Age'!H56/'Voting Age'!B56)</f>
        <v>3.309596779039721E-2</v>
      </c>
      <c r="P56" s="20">
        <f>IF(ISERROR('Voting Age'!L56/'Voting Age'!B56),"",'Voting Age'!L56/'Voting Age'!B56)</f>
        <v>0.26080163451715643</v>
      </c>
      <c r="Q56" s="42"/>
      <c r="R56" s="42"/>
    </row>
    <row r="57" spans="1:18" ht="14.5" x14ac:dyDescent="0.35">
      <c r="A57" s="3">
        <v>55</v>
      </c>
      <c r="B57" s="6">
        <v>87359</v>
      </c>
      <c r="C57" s="11">
        <v>86313.93</v>
      </c>
      <c r="D57" s="14">
        <f t="shared" si="2"/>
        <v>1.2107779126729683E-2</v>
      </c>
      <c r="E57" s="16">
        <f t="shared" si="3"/>
        <v>1045.070000000007</v>
      </c>
      <c r="F57" s="21">
        <f>IF(ISERROR('Racial Demographics'!C57/'Racial Demographics'!B57),"",'Racial Demographics'!C57/'Racial Demographics'!B57)</f>
        <v>0.43780263052461682</v>
      </c>
      <c r="G57" s="21">
        <f>IF(ISERROR('Racial Demographics'!E57),"",'Racial Demographics'!E57)</f>
        <v>0.38909557114893717</v>
      </c>
      <c r="H57" s="21">
        <f>IF(ISERROR('Racial Demographics'!G57),"",'Racial Demographics'!G57)</f>
        <v>8.6230382673794348E-2</v>
      </c>
      <c r="I57" s="21">
        <f>IF(ISERROR('Racial Demographics'!J57/B57),"",'Racial Demographics'!J57/B57)</f>
        <v>3.7923968909900525E-2</v>
      </c>
      <c r="J57" s="21">
        <f>IF(ISERROR('Racial Demographics'!H57),"",'Racial Demographics'!H57)</f>
        <v>0.56219736947538324</v>
      </c>
      <c r="K57" s="32">
        <f>IF(ISERROR('Voting Age'!B57/B57),"",'Voting Age'!B57/B57)</f>
        <v>0.77313156057189303</v>
      </c>
      <c r="L57" s="35">
        <f>IF(ISERROR('Voting Age'!C57/'Voting Age'!B57),"",'Voting Age'!C57/'Voting Age'!B57)</f>
        <v>0.47072845721054191</v>
      </c>
      <c r="M57" s="35">
        <f>IF(ISERROR('Voting Age'!D57/'Voting Age'!B57),"",'Voting Age'!D57/'Voting Age'!B57)</f>
        <v>0.38212910867633992</v>
      </c>
      <c r="N57" s="35">
        <f>IF(ISERROR('Voting Age'!E57/'Voting Age'!B57),"",'Voting Age'!E57/'Voting Age'!B57)</f>
        <v>7.3245484157536275E-2</v>
      </c>
      <c r="O57" s="35">
        <f>IF(ISERROR('Voting Age'!H57/'Voting Age'!B57),"",'Voting Age'!H57/'Voting Age'!B57)</f>
        <v>4.0420491560556708E-2</v>
      </c>
      <c r="P57" s="35">
        <f>IF(ISERROR('Voting Age'!L57/'Voting Age'!B57),"",'Voting Age'!L57/'Voting Age'!B57)</f>
        <v>0.52927154278945809</v>
      </c>
      <c r="Q57" s="42"/>
      <c r="R57" s="42"/>
    </row>
    <row r="58" spans="1:18" ht="14.5" x14ac:dyDescent="0.35">
      <c r="A58" s="3">
        <v>56</v>
      </c>
      <c r="B58" s="7">
        <v>84853</v>
      </c>
      <c r="C58" s="12">
        <v>86313.93</v>
      </c>
      <c r="D58" s="15">
        <f t="shared" si="2"/>
        <v>-1.6925773163149832E-2</v>
      </c>
      <c r="E58" s="17">
        <f t="shared" si="3"/>
        <v>-1460.929999999993</v>
      </c>
      <c r="F58" s="20">
        <f>IF(ISERROR('Racial Demographics'!C58/'Racial Demographics'!B58),"",'Racial Demographics'!C58/'Racial Demographics'!B58)</f>
        <v>0.38949713033127881</v>
      </c>
      <c r="G58" s="20">
        <f>IF(ISERROR('Racial Demographics'!E58),"",'Racial Demographics'!E58)</f>
        <v>0.50743049744852864</v>
      </c>
      <c r="H58" s="20">
        <f>IF(ISERROR('Racial Demographics'!G58),"",'Racial Demographics'!G58)</f>
        <v>4.4017300507937257E-2</v>
      </c>
      <c r="I58" s="20">
        <f>IF(ISERROR('Racial Demographics'!J58/B58),"",'Racial Demographics'!J58/B58)</f>
        <v>1.3199297608805817E-2</v>
      </c>
      <c r="J58" s="20">
        <f>IF(ISERROR('Racial Demographics'!H58),"",'Racial Demographics'!H58)</f>
        <v>0.61050286966872125</v>
      </c>
      <c r="K58" s="20">
        <f>IF(ISERROR('Voting Age'!B58/B58),"",'Voting Age'!B58/B58)</f>
        <v>0.77688473006257885</v>
      </c>
      <c r="L58" s="20">
        <f>IF(ISERROR('Voting Age'!C58/'Voting Age'!B58),"",'Voting Age'!C58/'Voting Age'!B58)</f>
        <v>0.42071570516223966</v>
      </c>
      <c r="M58" s="20">
        <f>IF(ISERROR('Voting Age'!D58/'Voting Age'!B58),"",'Voting Age'!D58/'Voting Age'!B58)</f>
        <v>0.49111815658136254</v>
      </c>
      <c r="N58" s="20">
        <f>IF(ISERROR('Voting Age'!E58/'Voting Age'!B58),"",'Voting Age'!E58/'Voting Age'!B58)</f>
        <v>3.7772485247493215E-2</v>
      </c>
      <c r="O58" s="20">
        <f>IF(ISERROR('Voting Age'!H58/'Voting Age'!B58),"",'Voting Age'!H58/'Voting Age'!B58)</f>
        <v>1.4138135040427179E-2</v>
      </c>
      <c r="P58" s="20">
        <f>IF(ISERROR('Voting Age'!L58/'Voting Age'!B58),"",'Voting Age'!L58/'Voting Age'!B58)</f>
        <v>0.57928429483776034</v>
      </c>
      <c r="Q58" s="42"/>
      <c r="R58" s="42"/>
    </row>
    <row r="59" spans="1:18" ht="14.5" x14ac:dyDescent="0.35">
      <c r="A59" s="3">
        <v>57</v>
      </c>
      <c r="B59" s="6">
        <v>87843</v>
      </c>
      <c r="C59" s="11">
        <v>86313.93</v>
      </c>
      <c r="D59" s="14">
        <f t="shared" si="2"/>
        <v>1.7715216999156534E-2</v>
      </c>
      <c r="E59" s="16">
        <f t="shared" si="3"/>
        <v>1529.070000000007</v>
      </c>
      <c r="F59" s="21">
        <f>IF(ISERROR('Racial Demographics'!C59/'Racial Demographics'!B59),"",'Racial Demographics'!C59/'Racial Demographics'!B59)</f>
        <v>0.48149539519369783</v>
      </c>
      <c r="G59" s="21">
        <f>IF(ISERROR('Racial Demographics'!E59),"",'Racial Demographics'!E59)</f>
        <v>0.36756486003437949</v>
      </c>
      <c r="H59" s="21">
        <f>IF(ISERROR('Racial Demographics'!G59),"",'Racial Demographics'!G59)</f>
        <v>6.8428901563015829E-2</v>
      </c>
      <c r="I59" s="21">
        <f>IF(ISERROR('Racial Demographics'!J59/B59),"",'Racial Demographics'!J59/B59)</f>
        <v>3.0827726739751603E-2</v>
      </c>
      <c r="J59" s="21">
        <f>IF(ISERROR('Racial Demographics'!H59),"",'Racial Demographics'!H59)</f>
        <v>0.51850460480630212</v>
      </c>
      <c r="K59" s="32">
        <f>IF(ISERROR('Voting Age'!B59/B59),"",'Voting Age'!B59/B59)</f>
        <v>0.74165272133237703</v>
      </c>
      <c r="L59" s="35">
        <f>IF(ISERROR('Voting Age'!C59/'Voting Age'!B59),"",'Voting Age'!C59/'Voting Age'!B59)</f>
        <v>0.50507298653855004</v>
      </c>
      <c r="M59" s="35">
        <f>IF(ISERROR('Voting Age'!D59/'Voting Age'!B59),"",'Voting Age'!D59/'Voting Age'!B59)</f>
        <v>0.36949147339176347</v>
      </c>
      <c r="N59" s="35">
        <f>IF(ISERROR('Voting Age'!E59/'Voting Age'!B59),"",'Voting Age'!E59/'Voting Age'!B59)</f>
        <v>5.7575711062334035E-2</v>
      </c>
      <c r="O59" s="35">
        <f>IF(ISERROR('Voting Age'!H59/'Voting Age'!B59),"",'Voting Age'!H59/'Voting Age'!B59)</f>
        <v>3.3154768300357643E-2</v>
      </c>
      <c r="P59" s="35">
        <f>IF(ISERROR('Voting Age'!L59/'Voting Age'!B59),"",'Voting Age'!L59/'Voting Age'!B59)</f>
        <v>0.49492701346144991</v>
      </c>
      <c r="Q59" s="42"/>
      <c r="R59" s="42"/>
    </row>
    <row r="60" spans="1:18" ht="14.5" x14ac:dyDescent="0.35">
      <c r="A60" s="3">
        <v>58</v>
      </c>
      <c r="B60" s="7">
        <v>85002</v>
      </c>
      <c r="C60" s="12">
        <v>86313.93</v>
      </c>
      <c r="D60" s="15">
        <f t="shared" si="2"/>
        <v>-1.5199516462753962E-2</v>
      </c>
      <c r="E60" s="17">
        <f t="shared" si="3"/>
        <v>-1311.929999999993</v>
      </c>
      <c r="F60" s="20">
        <f>IF(ISERROR('Racial Demographics'!C60/'Racial Demographics'!B60),"",'Racial Demographics'!C60/'Racial Demographics'!B60)</f>
        <v>0.63190277875814682</v>
      </c>
      <c r="G60" s="20">
        <f>IF(ISERROR('Racial Demographics'!E60),"",'Racial Demographics'!E60)</f>
        <v>0.27871108915084353</v>
      </c>
      <c r="H60" s="20">
        <f>IF(ISERROR('Racial Demographics'!G60),"",'Racial Demographics'!G60)</f>
        <v>3.669325427636997E-2</v>
      </c>
      <c r="I60" s="20">
        <f>IF(ISERROR('Racial Demographics'!J60/B60),"",'Racial Demographics'!J60/B60)</f>
        <v>1.3470271287734406E-2</v>
      </c>
      <c r="J60" s="20">
        <f>IF(ISERROR('Racial Demographics'!H60),"",'Racial Demographics'!H60)</f>
        <v>0.36809722124185312</v>
      </c>
      <c r="K60" s="20">
        <f>IF(ISERROR('Voting Age'!B60/B60),"",'Voting Age'!B60/B60)</f>
        <v>0.78311098562386772</v>
      </c>
      <c r="L60" s="20">
        <f>IF(ISERROR('Voting Age'!C60/'Voting Age'!B60),"",'Voting Age'!C60/'Voting Age'!B60)</f>
        <v>0.64851425652735628</v>
      </c>
      <c r="M60" s="20">
        <f>IF(ISERROR('Voting Age'!D60/'Voting Age'!B60),"",'Voting Age'!D60/'Voting Age'!B60)</f>
        <v>0.27694318420815434</v>
      </c>
      <c r="N60" s="20">
        <f>IF(ISERROR('Voting Age'!E60/'Voting Age'!B60),"",'Voting Age'!E60/'Voting Age'!B60)</f>
        <v>2.8528077396869272E-2</v>
      </c>
      <c r="O60" s="20">
        <f>IF(ISERROR('Voting Age'!H60/'Voting Age'!B60),"",'Voting Age'!H60/'Voting Age'!B60)</f>
        <v>1.334014361686146E-2</v>
      </c>
      <c r="P60" s="20">
        <f>IF(ISERROR('Voting Age'!L60/'Voting Age'!B60),"",'Voting Age'!L60/'Voting Age'!B60)</f>
        <v>0.35148574347264372</v>
      </c>
      <c r="Q60" s="42"/>
      <c r="R60" s="42"/>
    </row>
    <row r="61" spans="1:18" ht="14.5" x14ac:dyDescent="0.35">
      <c r="A61" s="3">
        <v>59</v>
      </c>
      <c r="B61" s="6">
        <v>85419</v>
      </c>
      <c r="C61" s="11">
        <v>86313.93</v>
      </c>
      <c r="D61" s="14">
        <f t="shared" si="2"/>
        <v>-1.0368314824733309E-2</v>
      </c>
      <c r="E61" s="16">
        <f t="shared" si="3"/>
        <v>-894.92999999999302</v>
      </c>
      <c r="F61" s="21">
        <f>IF(ISERROR('Racial Demographics'!C61/'Racial Demographics'!B61),"",'Racial Demographics'!C61/'Racial Demographics'!B61)</f>
        <v>0.5412144838970252</v>
      </c>
      <c r="G61" s="21">
        <f>IF(ISERROR('Racial Demographics'!E61),"",'Racial Demographics'!E61)</f>
        <v>0.2980367365574404</v>
      </c>
      <c r="H61" s="21">
        <f>IF(ISERROR('Racial Demographics'!G61),"",'Racial Demographics'!G61)</f>
        <v>9.4498881981760499E-2</v>
      </c>
      <c r="I61" s="21">
        <f>IF(ISERROR('Racial Demographics'!J61/B61),"",'Racial Demographics'!J61/B61)</f>
        <v>2.3484236528172889E-2</v>
      </c>
      <c r="J61" s="21">
        <f>IF(ISERROR('Racial Demographics'!H61),"",'Racial Demographics'!H61)</f>
        <v>0.45878551610297474</v>
      </c>
      <c r="K61" s="32">
        <f>IF(ISERROR('Voting Age'!B61/B61),"",'Voting Age'!B61/B61)</f>
        <v>0.76338987813015835</v>
      </c>
      <c r="L61" s="35">
        <f>IF(ISERROR('Voting Age'!C61/'Voting Age'!B61),"",'Voting Age'!C61/'Voting Age'!B61)</f>
        <v>0.57704576125628759</v>
      </c>
      <c r="M61" s="35">
        <f>IF(ISERROR('Voting Age'!D61/'Voting Age'!B61),"",'Voting Age'!D61/'Voting Age'!B61)</f>
        <v>0.29315421420684579</v>
      </c>
      <c r="N61" s="35">
        <f>IF(ISERROR('Voting Age'!E61/'Voting Age'!B61),"",'Voting Age'!E61/'Voting Age'!B61)</f>
        <v>7.6447675131885662E-2</v>
      </c>
      <c r="O61" s="35">
        <f>IF(ISERROR('Voting Age'!H61/'Voting Age'!B61),"",'Voting Age'!H61/'Voting Age'!B61)</f>
        <v>2.5165623849834375E-2</v>
      </c>
      <c r="P61" s="35">
        <f>IF(ISERROR('Voting Age'!L61/'Voting Age'!B61),"",'Voting Age'!L61/'Voting Age'!B61)</f>
        <v>0.42295423874371241</v>
      </c>
      <c r="Q61" s="42"/>
      <c r="R61" s="42"/>
    </row>
    <row r="62" spans="1:18" ht="14.5" x14ac:dyDescent="0.35">
      <c r="A62" s="3">
        <v>60</v>
      </c>
      <c r="B62" s="7">
        <v>85131</v>
      </c>
      <c r="C62" s="12">
        <v>86313.93</v>
      </c>
      <c r="D62" s="15">
        <f t="shared" si="2"/>
        <v>-1.3704972071136062E-2</v>
      </c>
      <c r="E62" s="17">
        <f t="shared" si="3"/>
        <v>-1182.929999999993</v>
      </c>
      <c r="F62" s="20">
        <f>IF(ISERROR('Racial Demographics'!C62/'Racial Demographics'!B62),"",'Racial Demographics'!C62/'Racial Demographics'!B62)</f>
        <v>0.40161633247583134</v>
      </c>
      <c r="G62" s="20">
        <f>IF(ISERROR('Racial Demographics'!E62),"",'Racial Demographics'!E62)</f>
        <v>0.48802433895995584</v>
      </c>
      <c r="H62" s="20">
        <f>IF(ISERROR('Racial Demographics'!G62),"",'Racial Demographics'!G62)</f>
        <v>7.5601132372461272E-2</v>
      </c>
      <c r="I62" s="20">
        <f>IF(ISERROR('Racial Demographics'!J62/B62),"",'Racial Demographics'!J62/B62)</f>
        <v>1.2686330478908976E-2</v>
      </c>
      <c r="J62" s="20">
        <f>IF(ISERROR('Racial Demographics'!H62),"",'Racial Demographics'!H62)</f>
        <v>0.59838366752416861</v>
      </c>
      <c r="K62" s="20">
        <f>IF(ISERROR('Voting Age'!B62/B62),"",'Voting Age'!B62/B62)</f>
        <v>0.80575818444514924</v>
      </c>
      <c r="L62" s="20">
        <f>IF(ISERROR('Voting Age'!C62/'Voting Age'!B62),"",'Voting Age'!C62/'Voting Age'!B62)</f>
        <v>0.4124936219841096</v>
      </c>
      <c r="M62" s="20">
        <f>IF(ISERROR('Voting Age'!D62/'Voting Age'!B62),"",'Voting Age'!D62/'Voting Age'!B62)</f>
        <v>0.48838836649901596</v>
      </c>
      <c r="N62" s="20">
        <f>IF(ISERROR('Voting Age'!E62/'Voting Age'!B62),"",'Voting Age'!E62/'Voting Age'!B62)</f>
        <v>6.6273051971718053E-2</v>
      </c>
      <c r="O62" s="20">
        <f>IF(ISERROR('Voting Age'!H62/'Voting Age'!B62),"",'Voting Age'!H62/'Voting Age'!B62)</f>
        <v>1.3645309424885196E-2</v>
      </c>
      <c r="P62" s="20">
        <f>IF(ISERROR('Voting Age'!L62/'Voting Age'!B62),"",'Voting Age'!L62/'Voting Age'!B62)</f>
        <v>0.58750637801589034</v>
      </c>
      <c r="Q62" s="42"/>
      <c r="R62" s="42"/>
    </row>
    <row r="63" spans="1:18" ht="14.5" x14ac:dyDescent="0.35">
      <c r="A63" s="3">
        <v>61</v>
      </c>
      <c r="B63" s="6">
        <v>86687</v>
      </c>
      <c r="C63" s="11">
        <v>86313.93</v>
      </c>
      <c r="D63" s="14">
        <f t="shared" si="2"/>
        <v>4.322245551789926E-3</v>
      </c>
      <c r="E63" s="16">
        <f t="shared" si="3"/>
        <v>373.07000000000698</v>
      </c>
      <c r="F63" s="21">
        <f>IF(ISERROR('Racial Demographics'!C63/'Racial Demographics'!B63),"",'Racial Demographics'!C63/'Racial Demographics'!B63)</f>
        <v>0.69632124770726866</v>
      </c>
      <c r="G63" s="21">
        <f>IF(ISERROR('Racial Demographics'!E63),"",'Racial Demographics'!E63)</f>
        <v>0.16376157901415436</v>
      </c>
      <c r="H63" s="21">
        <f>IF(ISERROR('Racial Demographics'!G63),"",'Racial Demographics'!G63)</f>
        <v>6.193546898612249E-2</v>
      </c>
      <c r="I63" s="21">
        <f>IF(ISERROR('Racial Demographics'!J63/B63),"",'Racial Demographics'!J63/B63)</f>
        <v>4.0940394753538591E-2</v>
      </c>
      <c r="J63" s="21">
        <f>IF(ISERROR('Racial Demographics'!H63),"",'Racial Demographics'!H63)</f>
        <v>0.30367875229273134</v>
      </c>
      <c r="K63" s="32">
        <f>IF(ISERROR('Voting Age'!B63/B63),"",'Voting Age'!B63/B63)</f>
        <v>0.73854211127389346</v>
      </c>
      <c r="L63" s="35">
        <f>IF(ISERROR('Voting Age'!C63/'Voting Age'!B63),"",'Voting Age'!C63/'Voting Age'!B63)</f>
        <v>0.71202086782668461</v>
      </c>
      <c r="M63" s="35">
        <f>IF(ISERROR('Voting Age'!D63/'Voting Age'!B63),"",'Voting Age'!D63/'Voting Age'!B63)</f>
        <v>0.1663959264002999</v>
      </c>
      <c r="N63" s="35">
        <f>IF(ISERROR('Voting Age'!E63/'Voting Age'!B63),"",'Voting Age'!E63/'Voting Age'!B63)</f>
        <v>5.3278560494829902E-2</v>
      </c>
      <c r="O63" s="35">
        <f>IF(ISERROR('Voting Age'!H63/'Voting Age'!B63),"",'Voting Age'!H63/'Voting Age'!B63)</f>
        <v>4.2110524507200653E-2</v>
      </c>
      <c r="P63" s="35">
        <f>IF(ISERROR('Voting Age'!L63/'Voting Age'!B63),"",'Voting Age'!L63/'Voting Age'!B63)</f>
        <v>0.28797913217331544</v>
      </c>
      <c r="Q63" s="42"/>
      <c r="R63" s="42"/>
    </row>
    <row r="64" spans="1:18" ht="14.5" x14ac:dyDescent="0.35">
      <c r="A64" s="3">
        <v>62</v>
      </c>
      <c r="B64" s="7">
        <v>85692</v>
      </c>
      <c r="C64" s="12">
        <v>86313.93</v>
      </c>
      <c r="D64" s="15">
        <f t="shared" si="2"/>
        <v>-7.2054418099140316E-3</v>
      </c>
      <c r="E64" s="17">
        <f t="shared" si="3"/>
        <v>-621.92999999999302</v>
      </c>
      <c r="F64" s="20">
        <f>IF(ISERROR('Racial Demographics'!C64/'Racial Demographics'!B64),"",'Racial Demographics'!C64/'Racial Demographics'!B64)</f>
        <v>0.5991924567054101</v>
      </c>
      <c r="G64" s="20">
        <f>IF(ISERROR('Racial Demographics'!E64),"",'Racial Demographics'!E64)</f>
        <v>0.21732483779115905</v>
      </c>
      <c r="H64" s="20">
        <f>IF(ISERROR('Racial Demographics'!G64),"",'Racial Demographics'!G64)</f>
        <v>0.11283433692760117</v>
      </c>
      <c r="I64" s="20">
        <f>IF(ISERROR('Racial Demographics'!J64/B64),"",'Racial Demographics'!J64/B64)</f>
        <v>3.4098865705083324E-2</v>
      </c>
      <c r="J64" s="20">
        <f>IF(ISERROR('Racial Demographics'!H64),"",'Racial Demographics'!H64)</f>
        <v>0.40080754329458995</v>
      </c>
      <c r="K64" s="20">
        <f>IF(ISERROR('Voting Age'!B64/B64),"",'Voting Age'!B64/B64)</f>
        <v>0.76311674368669191</v>
      </c>
      <c r="L64" s="20">
        <f>IF(ISERROR('Voting Age'!C64/'Voting Age'!B64),"",'Voting Age'!C64/'Voting Age'!B64)</f>
        <v>0.62521982475188476</v>
      </c>
      <c r="M64" s="20">
        <f>IF(ISERROR('Voting Age'!D64/'Voting Age'!B64),"",'Voting Age'!D64/'Voting Age'!B64)</f>
        <v>0.21604758919150369</v>
      </c>
      <c r="N64" s="20">
        <f>IF(ISERROR('Voting Age'!E64/'Voting Age'!B64),"",'Voting Age'!E64/'Voting Age'!B64)</f>
        <v>9.7151071215573537E-2</v>
      </c>
      <c r="O64" s="20">
        <f>IF(ISERROR('Voting Age'!H64/'Voting Age'!B64),"",'Voting Age'!H64/'Voting Age'!B64)</f>
        <v>3.5997736760815378E-2</v>
      </c>
      <c r="P64" s="20">
        <f>IF(ISERROR('Voting Age'!L64/'Voting Age'!B64),"",'Voting Age'!L64/'Voting Age'!B64)</f>
        <v>0.37478017524811524</v>
      </c>
      <c r="Q64" s="42"/>
      <c r="R64" s="42"/>
    </row>
    <row r="65" spans="1:18" ht="14.5" x14ac:dyDescent="0.35">
      <c r="A65" s="3">
        <v>63</v>
      </c>
      <c r="B65" s="6">
        <v>87217</v>
      </c>
      <c r="C65" s="11">
        <v>86313.93</v>
      </c>
      <c r="D65" s="14">
        <f t="shared" si="2"/>
        <v>1.0462621734406104E-2</v>
      </c>
      <c r="E65" s="16">
        <f t="shared" si="3"/>
        <v>903.07000000000698</v>
      </c>
      <c r="F65" s="21">
        <f>IF(ISERROR('Racial Demographics'!C65/'Racial Demographics'!B65),"",'Racial Demographics'!C65/'Racial Demographics'!B65)</f>
        <v>0.53989474529048231</v>
      </c>
      <c r="G65" s="21">
        <f>IF(ISERROR('Racial Demographics'!E65),"",'Racial Demographics'!E65)</f>
        <v>0.31279452400334795</v>
      </c>
      <c r="H65" s="21">
        <f>IF(ISERROR('Racial Demographics'!G65),"",'Racial Demographics'!G65)</f>
        <v>8.660008943210612E-2</v>
      </c>
      <c r="I65" s="21">
        <f>IF(ISERROR('Racial Demographics'!J65/B65),"",'Racial Demographics'!J65/B65)</f>
        <v>2.1865003382368117E-2</v>
      </c>
      <c r="J65" s="21">
        <f>IF(ISERROR('Racial Demographics'!H65),"",'Racial Demographics'!H65)</f>
        <v>0.46010525470951763</v>
      </c>
      <c r="K65" s="32">
        <f>IF(ISERROR('Voting Age'!B65/B65),"",'Voting Age'!B65/B65)</f>
        <v>0.78106332481053009</v>
      </c>
      <c r="L65" s="35">
        <f>IF(ISERROR('Voting Age'!C65/'Voting Age'!B65),"",'Voting Age'!C65/'Voting Age'!B65)</f>
        <v>0.57041777986553532</v>
      </c>
      <c r="M65" s="35">
        <f>IF(ISERROR('Voting Age'!D65/'Voting Age'!B65),"",'Voting Age'!D65/'Voting Age'!B65)</f>
        <v>0.30449781274771731</v>
      </c>
      <c r="N65" s="35">
        <f>IF(ISERROR('Voting Age'!E65/'Voting Age'!B65),"",'Voting Age'!E65/'Voting Age'!B65)</f>
        <v>7.078476850356713E-2</v>
      </c>
      <c r="O65" s="35">
        <f>IF(ISERROR('Voting Age'!H65/'Voting Age'!B65),"",'Voting Age'!H65/'Voting Age'!B65)</f>
        <v>2.3002847831831128E-2</v>
      </c>
      <c r="P65" s="35">
        <f>IF(ISERROR('Voting Age'!L65/'Voting Age'!B65),"",'Voting Age'!L65/'Voting Age'!B65)</f>
        <v>0.42958222013446462</v>
      </c>
      <c r="Q65" s="42"/>
      <c r="R65" s="42"/>
    </row>
    <row r="66" spans="1:18" ht="14.5" x14ac:dyDescent="0.35">
      <c r="A66" s="3">
        <v>64</v>
      </c>
      <c r="B66" s="7">
        <v>87445</v>
      </c>
      <c r="C66" s="12">
        <v>86313.93</v>
      </c>
      <c r="D66" s="15">
        <f t="shared" si="2"/>
        <v>1.3104142054474952E-2</v>
      </c>
      <c r="E66" s="17">
        <f t="shared" si="3"/>
        <v>1131.070000000007</v>
      </c>
      <c r="F66" s="20">
        <f>IF(ISERROR('Racial Demographics'!C66/'Racial Demographics'!B66),"",'Racial Demographics'!C66/'Racial Demographics'!B66)</f>
        <v>0.7775744753845274</v>
      </c>
      <c r="G66" s="20">
        <f>IF(ISERROR('Racial Demographics'!E66),"",'Racial Demographics'!E66)</f>
        <v>0.10005146091829149</v>
      </c>
      <c r="H66" s="20">
        <f>IF(ISERROR('Racial Demographics'!G66),"",'Racial Demographics'!G66)</f>
        <v>5.8791240208130827E-2</v>
      </c>
      <c r="I66" s="20">
        <f>IF(ISERROR('Racial Demographics'!J66/B66),"",'Racial Demographics'!J66/B66)</f>
        <v>3.566813425581794E-2</v>
      </c>
      <c r="J66" s="20">
        <f>IF(ISERROR('Racial Demographics'!H66),"",'Racial Demographics'!H66)</f>
        <v>0.22242552461547258</v>
      </c>
      <c r="K66" s="20">
        <f>IF(ISERROR('Voting Age'!B66/B66),"",'Voting Age'!B66/B66)</f>
        <v>0.7789582022985877</v>
      </c>
      <c r="L66" s="20">
        <f>IF(ISERROR('Voting Age'!C66/'Voting Age'!B66),"",'Voting Age'!C66/'Voting Age'!B66)</f>
        <v>0.78701039403370721</v>
      </c>
      <c r="M66" s="20">
        <f>IF(ISERROR('Voting Age'!D66/'Voting Age'!B66),"",'Voting Age'!D66/'Voting Age'!B66)</f>
        <v>0.1015473603852252</v>
      </c>
      <c r="N66" s="20">
        <f>IF(ISERROR('Voting Age'!E66/'Voting Age'!B66),"",'Voting Age'!E66/'Voting Age'!B66)</f>
        <v>4.8211873862235008E-2</v>
      </c>
      <c r="O66" s="20">
        <f>IF(ISERROR('Voting Age'!H66/'Voting Age'!B66),"",'Voting Age'!H66/'Voting Age'!B66)</f>
        <v>3.6335075459510244E-2</v>
      </c>
      <c r="P66" s="20">
        <f>IF(ISERROR('Voting Age'!L66/'Voting Age'!B66),"",'Voting Age'!L66/'Voting Age'!B66)</f>
        <v>0.21298960596629279</v>
      </c>
      <c r="Q66" s="42"/>
      <c r="R66" s="42"/>
    </row>
    <row r="67" spans="1:18" ht="14.5" x14ac:dyDescent="0.35">
      <c r="A67" s="3">
        <v>65</v>
      </c>
      <c r="B67" s="6">
        <v>84753</v>
      </c>
      <c r="C67" s="11">
        <v>86313.93</v>
      </c>
      <c r="D67" s="14">
        <f t="shared" ref="D67:D98" si="4">(B67-C67)/C67</f>
        <v>-1.8084334707039677E-2</v>
      </c>
      <c r="E67" s="16">
        <f t="shared" ref="E67:E102" si="5">B67-C67</f>
        <v>-1560.929999999993</v>
      </c>
      <c r="F67" s="21">
        <f>IF(ISERROR('Racial Demographics'!C67/'Racial Demographics'!B67),"",'Racial Demographics'!C67/'Racial Demographics'!B67)</f>
        <v>0.29365332200630068</v>
      </c>
      <c r="G67" s="21">
        <f>IF(ISERROR('Racial Demographics'!E67),"",'Racial Demographics'!E67)</f>
        <v>0.45441459299375836</v>
      </c>
      <c r="H67" s="21">
        <f>IF(ISERROR('Racial Demographics'!G67),"",'Racial Demographics'!G67)</f>
        <v>0.19710216747489764</v>
      </c>
      <c r="I67" s="21">
        <f>IF(ISERROR('Racial Demographics'!J67/B67),"",'Racial Demographics'!J67/B67)</f>
        <v>1.8866588793317051E-2</v>
      </c>
      <c r="J67" s="21">
        <f>IF(ISERROR('Racial Demographics'!H67),"",'Racial Demographics'!H67)</f>
        <v>0.70634667799369932</v>
      </c>
      <c r="K67" s="32">
        <f>IF(ISERROR('Voting Age'!B67/B67),"",'Voting Age'!B67/B67)</f>
        <v>0.78613146437294257</v>
      </c>
      <c r="L67" s="35">
        <f>IF(ISERROR('Voting Age'!C67/'Voting Age'!B67),"",'Voting Age'!C67/'Voting Age'!B67)</f>
        <v>0.33460909240998393</v>
      </c>
      <c r="M67" s="35">
        <f>IF(ISERROR('Voting Age'!D67/'Voting Age'!B67),"",'Voting Age'!D67/'Voting Age'!B67)</f>
        <v>0.45263932039563542</v>
      </c>
      <c r="N67" s="35">
        <f>IF(ISERROR('Voting Age'!E67/'Voting Age'!B67),"",'Voting Age'!E67/'Voting Age'!B67)</f>
        <v>0.16728953727467843</v>
      </c>
      <c r="O67" s="35">
        <f>IF(ISERROR('Voting Age'!H67/'Voting Age'!B67),"",'Voting Age'!H67/'Voting Age'!B67)</f>
        <v>2.2198207933720564E-2</v>
      </c>
      <c r="P67" s="35">
        <f>IF(ISERROR('Voting Age'!L67/'Voting Age'!B67),"",'Voting Age'!L67/'Voting Age'!B67)</f>
        <v>0.66539090759001607</v>
      </c>
      <c r="Q67" s="42"/>
      <c r="R67" s="42"/>
    </row>
    <row r="68" spans="1:18" ht="14.5" x14ac:dyDescent="0.35">
      <c r="A68" s="3">
        <v>66</v>
      </c>
      <c r="B68" s="7">
        <v>86235</v>
      </c>
      <c r="C68" s="12">
        <v>86313.93</v>
      </c>
      <c r="D68" s="15">
        <f t="shared" si="4"/>
        <v>-9.1445262659217371E-4</v>
      </c>
      <c r="E68" s="17">
        <f t="shared" si="5"/>
        <v>-78.929999999993015</v>
      </c>
      <c r="F68" s="20">
        <f>IF(ISERROR('Racial Demographics'!C68/'Racial Demographics'!B68),"",'Racial Demographics'!C68/'Racial Demographics'!B68)</f>
        <v>0.27442453760074215</v>
      </c>
      <c r="G68" s="20">
        <f>IF(ISERROR('Racial Demographics'!E68),"",'Racial Demographics'!E68)</f>
        <v>0.53590769409172612</v>
      </c>
      <c r="H68" s="20">
        <f>IF(ISERROR('Racial Demographics'!G68),"",'Racial Demographics'!G68)</f>
        <v>0.13235925088421174</v>
      </c>
      <c r="I68" s="20">
        <f>IF(ISERROR('Racial Demographics'!J68/B68),"",'Racial Demographics'!J68/B68)</f>
        <v>1.6872499565141762E-2</v>
      </c>
      <c r="J68" s="20">
        <f>IF(ISERROR('Racial Demographics'!H68),"",'Racial Demographics'!H68)</f>
        <v>0.72557546239925785</v>
      </c>
      <c r="K68" s="20">
        <f>IF(ISERROR('Voting Age'!B68/B68),"",'Voting Age'!B68/B68)</f>
        <v>0.7656404012291993</v>
      </c>
      <c r="L68" s="20">
        <f>IF(ISERROR('Voting Age'!C68/'Voting Age'!B68),"",'Voting Age'!C68/'Voting Age'!B68)</f>
        <v>0.30976145399469895</v>
      </c>
      <c r="M68" s="20">
        <f>IF(ISERROR('Voting Age'!D68/'Voting Age'!B68),"",'Voting Age'!D68/'Voting Age'!B68)</f>
        <v>0.53138962514199162</v>
      </c>
      <c r="N68" s="20">
        <f>IF(ISERROR('Voting Age'!E68/'Voting Age'!B68),"",'Voting Age'!E68/'Voting Age'!B68)</f>
        <v>0.11298750473305566</v>
      </c>
      <c r="O68" s="20">
        <f>IF(ISERROR('Voting Age'!H68/'Voting Age'!B68),"",'Voting Age'!H68/'Voting Age'!B68)</f>
        <v>1.8886785308595229E-2</v>
      </c>
      <c r="P68" s="20">
        <f>IF(ISERROR('Voting Age'!L68/'Voting Age'!B68),"",'Voting Age'!L68/'Voting Age'!B68)</f>
        <v>0.69023854600530099</v>
      </c>
      <c r="Q68" s="42"/>
      <c r="R68" s="42"/>
    </row>
    <row r="69" spans="1:18" ht="14.5" x14ac:dyDescent="0.35">
      <c r="A69" s="3">
        <v>67</v>
      </c>
      <c r="B69" s="6">
        <v>87126</v>
      </c>
      <c r="C69" s="11">
        <v>86313.93</v>
      </c>
      <c r="D69" s="14">
        <f t="shared" si="4"/>
        <v>9.4083307294663444E-3</v>
      </c>
      <c r="E69" s="16">
        <f t="shared" si="5"/>
        <v>812.07000000000698</v>
      </c>
      <c r="F69" s="21">
        <f>IF(ISERROR('Racial Demographics'!C69/'Racial Demographics'!B69),"",'Racial Demographics'!C69/'Racial Demographics'!B69)</f>
        <v>0.69623304180152878</v>
      </c>
      <c r="G69" s="21">
        <f>IF(ISERROR('Racial Demographics'!E69),"",'Racial Demographics'!E69)</f>
        <v>0.1428964947317678</v>
      </c>
      <c r="H69" s="21">
        <f>IF(ISERROR('Racial Demographics'!G69),"",'Racial Demographics'!G69)</f>
        <v>9.2222757844960174E-2</v>
      </c>
      <c r="I69" s="21">
        <f>IF(ISERROR('Racial Demographics'!J69/B69),"",'Racial Demographics'!J69/B69)</f>
        <v>4.7356701788214772E-2</v>
      </c>
      <c r="J69" s="21">
        <f>IF(ISERROR('Racial Demographics'!H69),"",'Racial Demographics'!H69)</f>
        <v>0.30376695819847116</v>
      </c>
      <c r="K69" s="32">
        <f>IF(ISERROR('Voting Age'!B69/B69),"",'Voting Age'!B69/B69)</f>
        <v>0.84840346165323788</v>
      </c>
      <c r="L69" s="35">
        <f>IF(ISERROR('Voting Age'!C69/'Voting Age'!B69),"",'Voting Age'!C69/'Voting Age'!B69)</f>
        <v>0.71260044914635134</v>
      </c>
      <c r="M69" s="35">
        <f>IF(ISERROR('Voting Age'!D69/'Voting Age'!B69),"",'Voting Age'!D69/'Voting Age'!B69)</f>
        <v>0.13915419789496469</v>
      </c>
      <c r="N69" s="35">
        <f>IF(ISERROR('Voting Age'!E69/'Voting Age'!B69),"",'Voting Age'!E69/'Voting Age'!B69)</f>
        <v>7.64089937498309E-2</v>
      </c>
      <c r="O69" s="35">
        <f>IF(ISERROR('Voting Age'!H69/'Voting Age'!B69),"",'Voting Age'!H69/'Voting Age'!B69)</f>
        <v>4.6375713628615492E-2</v>
      </c>
      <c r="P69" s="35">
        <f>IF(ISERROR('Voting Age'!L69/'Voting Age'!B69),"",'Voting Age'!L69/'Voting Age'!B69)</f>
        <v>0.28739955085364866</v>
      </c>
      <c r="Q69" s="42"/>
      <c r="R69" s="42"/>
    </row>
    <row r="70" spans="1:18" ht="14.5" x14ac:dyDescent="0.35">
      <c r="A70" s="3">
        <v>68</v>
      </c>
      <c r="B70" s="7">
        <v>84723</v>
      </c>
      <c r="C70" s="12">
        <v>86313.93</v>
      </c>
      <c r="D70" s="15">
        <f t="shared" si="4"/>
        <v>-1.843190317020663E-2</v>
      </c>
      <c r="E70" s="17">
        <f t="shared" si="5"/>
        <v>-1590.929999999993</v>
      </c>
      <c r="F70" s="20">
        <f>IF(ISERROR('Racial Demographics'!C70/'Racial Demographics'!B70),"",'Racial Demographics'!C70/'Racial Demographics'!B70)</f>
        <v>0.37984962760997604</v>
      </c>
      <c r="G70" s="20">
        <f>IF(ISERROR('Racial Demographics'!E70),"",'Racial Demographics'!E70)</f>
        <v>0.48728208396775374</v>
      </c>
      <c r="H70" s="20">
        <f>IF(ISERROR('Racial Demographics'!G70),"",'Racial Demographics'!G70)</f>
        <v>5.185132726650378E-2</v>
      </c>
      <c r="I70" s="20">
        <f>IF(ISERROR('Racial Demographics'!J70/B70),"",'Racial Demographics'!J70/B70)</f>
        <v>3.8313090896214722E-2</v>
      </c>
      <c r="J70" s="20">
        <f>IF(ISERROR('Racial Demographics'!H70),"",'Racial Demographics'!H70)</f>
        <v>0.62015037239002391</v>
      </c>
      <c r="K70" s="20">
        <f>IF(ISERROR('Voting Age'!B70/B70),"",'Voting Age'!B70/B70)</f>
        <v>0.84405651357954747</v>
      </c>
      <c r="L70" s="20">
        <f>IF(ISERROR('Voting Age'!C70/'Voting Age'!B70),"",'Voting Age'!C70/'Voting Age'!B70)</f>
        <v>0.41397826907748458</v>
      </c>
      <c r="M70" s="20">
        <f>IF(ISERROR('Voting Age'!D70/'Voting Age'!B70),"",'Voting Age'!D70/'Voting Age'!B70)</f>
        <v>0.45892240354630753</v>
      </c>
      <c r="N70" s="20">
        <f>IF(ISERROR('Voting Age'!E70/'Voting Age'!B70),"",'Voting Age'!E70/'Voting Age'!B70)</f>
        <v>5.0677518144061753E-2</v>
      </c>
      <c r="O70" s="20">
        <f>IF(ISERROR('Voting Age'!H70/'Voting Age'!B70),"",'Voting Age'!H70/'Voting Age'!B70)</f>
        <v>4.3126232327893609E-2</v>
      </c>
      <c r="P70" s="20">
        <f>IF(ISERROR('Voting Age'!L70/'Voting Age'!B70),"",'Voting Age'!L70/'Voting Age'!B70)</f>
        <v>0.58602173092251542</v>
      </c>
      <c r="Q70" s="42"/>
      <c r="R70" s="42"/>
    </row>
    <row r="71" spans="1:18" ht="14.5" x14ac:dyDescent="0.35">
      <c r="A71" s="3">
        <v>69</v>
      </c>
      <c r="B71" s="6">
        <v>86119</v>
      </c>
      <c r="C71" s="11">
        <v>86313.93</v>
      </c>
      <c r="D71" s="14">
        <f t="shared" si="4"/>
        <v>-2.2583840175043938E-3</v>
      </c>
      <c r="E71" s="16">
        <f t="shared" si="5"/>
        <v>-194.92999999999302</v>
      </c>
      <c r="F71" s="21">
        <f>IF(ISERROR('Racial Demographics'!C71/'Racial Demographics'!B71),"",'Racial Demographics'!C71/'Racial Demographics'!B71)</f>
        <v>0.32099768924395311</v>
      </c>
      <c r="G71" s="21">
        <f>IF(ISERROR('Racial Demographics'!E71),"",'Racial Demographics'!E71)</f>
        <v>0.55115595861540423</v>
      </c>
      <c r="H71" s="21">
        <f>IF(ISERROR('Racial Demographics'!G71),"",'Racial Demographics'!G71)</f>
        <v>5.0627619921271731E-2</v>
      </c>
      <c r="I71" s="21">
        <f>IF(ISERROR('Racial Demographics'!J71/B71),"",'Racial Demographics'!J71/B71)</f>
        <v>3.0666867938550144E-2</v>
      </c>
      <c r="J71" s="21">
        <f>IF(ISERROR('Racial Demographics'!H71),"",'Racial Demographics'!H71)</f>
        <v>0.67900231075604689</v>
      </c>
      <c r="K71" s="32">
        <f>IF(ISERROR('Voting Age'!B71/B71),"",'Voting Age'!B71/B71)</f>
        <v>0.77340656533401453</v>
      </c>
      <c r="L71" s="35">
        <f>IF(ISERROR('Voting Age'!C71/'Voting Age'!B71),"",'Voting Age'!C71/'Voting Age'!B71)</f>
        <v>0.35491329479768785</v>
      </c>
      <c r="M71" s="35">
        <f>IF(ISERROR('Voting Age'!D71/'Voting Age'!B71),"",'Voting Age'!D71/'Voting Age'!B71)</f>
        <v>0.54068012911943553</v>
      </c>
      <c r="N71" s="35">
        <f>IF(ISERROR('Voting Age'!E71/'Voting Age'!B71),"",'Voting Age'!E71/'Voting Age'!B71)</f>
        <v>4.3390135875685007E-2</v>
      </c>
      <c r="O71" s="35">
        <f>IF(ISERROR('Voting Age'!H71/'Voting Age'!B71),"",'Voting Age'!H71/'Voting Age'!B71)</f>
        <v>3.0298025673748216E-2</v>
      </c>
      <c r="P71" s="35">
        <f>IF(ISERROR('Voting Age'!L71/'Voting Age'!B71),"",'Voting Age'!L71/'Voting Age'!B71)</f>
        <v>0.64508670520231215</v>
      </c>
      <c r="Q71" s="42"/>
      <c r="R71" s="42"/>
    </row>
    <row r="72" spans="1:18" ht="14.5" x14ac:dyDescent="0.35">
      <c r="A72" s="3">
        <v>70</v>
      </c>
      <c r="B72" s="7">
        <v>86557</v>
      </c>
      <c r="C72" s="12">
        <v>86313.93</v>
      </c>
      <c r="D72" s="15">
        <f t="shared" si="4"/>
        <v>2.8161155447331272E-3</v>
      </c>
      <c r="E72" s="17">
        <f t="shared" si="5"/>
        <v>243.07000000000698</v>
      </c>
      <c r="F72" s="20">
        <f>IF(ISERROR('Racial Demographics'!C72/'Racial Demographics'!B72),"",'Racial Demographics'!C72/'Racial Demographics'!B72)</f>
        <v>0.56890834941137058</v>
      </c>
      <c r="G72" s="20">
        <f>IF(ISERROR('Racial Demographics'!E72),"",'Racial Demographics'!E72)</f>
        <v>0.11053987545779081</v>
      </c>
      <c r="H72" s="20">
        <f>IF(ISERROR('Racial Demographics'!G72),"",'Racial Demographics'!G72)</f>
        <v>4.9620481301339003E-2</v>
      </c>
      <c r="I72" s="20">
        <f>IF(ISERROR('Racial Demographics'!J72/B72),"",'Racial Demographics'!J72/B72)</f>
        <v>0.2328523400764814</v>
      </c>
      <c r="J72" s="20">
        <f>IF(ISERROR('Racial Demographics'!H72),"",'Racial Demographics'!H72)</f>
        <v>0.43109165058862947</v>
      </c>
      <c r="K72" s="20">
        <f>IF(ISERROR('Voting Age'!B72/B72),"",'Voting Age'!B72/B72)</f>
        <v>0.74615571242071699</v>
      </c>
      <c r="L72" s="20">
        <f>IF(ISERROR('Voting Age'!C72/'Voting Age'!B72),"",'Voting Age'!C72/'Voting Age'!B72)</f>
        <v>0.59778586359061703</v>
      </c>
      <c r="M72" s="20">
        <f>IF(ISERROR('Voting Age'!D72/'Voting Age'!B72),"",'Voting Age'!D72/'Voting Age'!B72)</f>
        <v>0.1140357668189208</v>
      </c>
      <c r="N72" s="20">
        <f>IF(ISERROR('Voting Age'!E72/'Voting Age'!B72),"",'Voting Age'!E72/'Voting Age'!B72)</f>
        <v>4.3771773631648213E-2</v>
      </c>
      <c r="O72" s="20">
        <f>IF(ISERROR('Voting Age'!H72/'Voting Age'!B72),"",'Voting Age'!H72/'Voting Age'!B72)</f>
        <v>0.21816211194549817</v>
      </c>
      <c r="P72" s="20">
        <f>IF(ISERROR('Voting Age'!L72/'Voting Age'!B72),"",'Voting Age'!L72/'Voting Age'!B72)</f>
        <v>0.40221413640938297</v>
      </c>
      <c r="Q72" s="42"/>
      <c r="R72" s="42"/>
    </row>
    <row r="73" spans="1:18" ht="14.5" x14ac:dyDescent="0.35">
      <c r="A73" s="3">
        <v>71</v>
      </c>
      <c r="B73" s="6">
        <v>84796</v>
      </c>
      <c r="C73" s="11">
        <v>86313.93</v>
      </c>
      <c r="D73" s="14">
        <f t="shared" si="4"/>
        <v>-1.7586153243167042E-2</v>
      </c>
      <c r="E73" s="16">
        <f t="shared" si="5"/>
        <v>-1517.929999999993</v>
      </c>
      <c r="F73" s="21">
        <f>IF(ISERROR('Racial Demographics'!C73/'Racial Demographics'!B73),"",'Racial Demographics'!C73/'Racial Demographics'!B73)</f>
        <v>0.72391386386150292</v>
      </c>
      <c r="G73" s="21">
        <f>IF(ISERROR('Racial Demographics'!E73),"",'Racial Demographics'!E73)</f>
        <v>9.1266097457427239E-2</v>
      </c>
      <c r="H73" s="21">
        <f>IF(ISERROR('Racial Demographics'!G73),"",'Racial Demographics'!G73)</f>
        <v>7.4001132128874006E-2</v>
      </c>
      <c r="I73" s="21">
        <f>IF(ISERROR('Racial Demographics'!J73/B73),"",'Racial Demographics'!J73/B73)</f>
        <v>7.4484645502146327E-2</v>
      </c>
      <c r="J73" s="21">
        <f>IF(ISERROR('Racial Demographics'!H73),"",'Racial Demographics'!H73)</f>
        <v>0.27608613613849708</v>
      </c>
      <c r="K73" s="32">
        <f>IF(ISERROR('Voting Age'!B73/B73),"",'Voting Age'!B73/B73)</f>
        <v>0.7738690504269069</v>
      </c>
      <c r="L73" s="35">
        <f>IF(ISERROR('Voting Age'!C73/'Voting Age'!B73),"",'Voting Age'!C73/'Voting Age'!B73)</f>
        <v>0.74953140000914342</v>
      </c>
      <c r="M73" s="35">
        <f>IF(ISERROR('Voting Age'!D73/'Voting Age'!B73),"",'Voting Age'!D73/'Voting Age'!B73)</f>
        <v>8.8858749485682939E-2</v>
      </c>
      <c r="N73" s="35">
        <f>IF(ISERROR('Voting Age'!E73/'Voting Age'!B73),"",'Voting Age'!E73/'Voting Age'!B73)</f>
        <v>6.321147193733713E-2</v>
      </c>
      <c r="O73" s="35">
        <f>IF(ISERROR('Voting Age'!H73/'Voting Age'!B73),"",'Voting Age'!H73/'Voting Age'!B73)</f>
        <v>7.233964736898249E-2</v>
      </c>
      <c r="P73" s="35">
        <f>IF(ISERROR('Voting Age'!L73/'Voting Age'!B73),"",'Voting Age'!L73/'Voting Age'!B73)</f>
        <v>0.25046859999085658</v>
      </c>
      <c r="Q73" s="42"/>
      <c r="R73" s="42"/>
    </row>
    <row r="74" spans="1:18" ht="14.5" x14ac:dyDescent="0.35">
      <c r="A74" s="3">
        <v>72</v>
      </c>
      <c r="B74" s="7">
        <v>87098</v>
      </c>
      <c r="C74" s="12">
        <v>86313.93</v>
      </c>
      <c r="D74" s="15">
        <f t="shared" si="4"/>
        <v>9.0839334971771889E-3</v>
      </c>
      <c r="E74" s="17">
        <f t="shared" si="5"/>
        <v>784.07000000000698</v>
      </c>
      <c r="F74" s="20">
        <f>IF(ISERROR('Racial Demographics'!C74/'Racial Demographics'!B74),"",'Racial Demographics'!C74/'Racial Demographics'!B74)</f>
        <v>0.79314105949619973</v>
      </c>
      <c r="G74" s="20">
        <f>IF(ISERROR('Racial Demographics'!E74),"",'Racial Demographics'!E74)</f>
        <v>0.12321752508668396</v>
      </c>
      <c r="H74" s="20">
        <f>IF(ISERROR('Racial Demographics'!G74),"",'Racial Demographics'!G74)</f>
        <v>3.5259133389974509E-2</v>
      </c>
      <c r="I74" s="20">
        <f>IF(ISERROR('Racial Demographics'!J74/B74),"",'Racial Demographics'!J74/B74)</f>
        <v>1.1963535328021309E-2</v>
      </c>
      <c r="J74" s="20">
        <f>IF(ISERROR('Racial Demographics'!H74),"",'Racial Demographics'!H74)</f>
        <v>0.20685894050380033</v>
      </c>
      <c r="K74" s="20">
        <f>IF(ISERROR('Voting Age'!B74/B74),"",'Voting Age'!B74/B74)</f>
        <v>0.80713678844519965</v>
      </c>
      <c r="L74" s="20">
        <f>IF(ISERROR('Voting Age'!C74/'Voting Age'!B74),"",'Voting Age'!C74/'Voting Age'!B74)</f>
        <v>0.80100995732574676</v>
      </c>
      <c r="M74" s="20">
        <f>IF(ISERROR('Voting Age'!D74/'Voting Age'!B74),"",'Voting Age'!D74/'Voting Age'!B74)</f>
        <v>0.1279516358463727</v>
      </c>
      <c r="N74" s="20">
        <f>IF(ISERROR('Voting Age'!E74/'Voting Age'!B74),"",'Voting Age'!E74/'Voting Age'!B74)</f>
        <v>2.7553342816500712E-2</v>
      </c>
      <c r="O74" s="20">
        <f>IF(ISERROR('Voting Age'!H74/'Voting Age'!B74),"",'Voting Age'!H74/'Voting Age'!B74)</f>
        <v>1.2290184921763869E-2</v>
      </c>
      <c r="P74" s="20">
        <f>IF(ISERROR('Voting Age'!L74/'Voting Age'!B74),"",'Voting Age'!L74/'Voting Age'!B74)</f>
        <v>0.19899004267425319</v>
      </c>
      <c r="Q74" s="42"/>
      <c r="R74" s="42"/>
    </row>
    <row r="75" spans="1:18" ht="14.5" x14ac:dyDescent="0.35">
      <c r="A75" s="3">
        <v>73</v>
      </c>
      <c r="B75" s="6">
        <v>84871</v>
      </c>
      <c r="C75" s="11">
        <v>86313.93</v>
      </c>
      <c r="D75" s="14">
        <f t="shared" si="4"/>
        <v>-1.671723208524966E-2</v>
      </c>
      <c r="E75" s="16">
        <f t="shared" si="5"/>
        <v>-1442.929999999993</v>
      </c>
      <c r="F75" s="21">
        <f>IF(ISERROR('Racial Demographics'!C75/'Racial Demographics'!B75),"",'Racial Demographics'!C75/'Racial Demographics'!B75)</f>
        <v>0.81035925109872631</v>
      </c>
      <c r="G75" s="21">
        <f>IF(ISERROR('Racial Demographics'!E75),"",'Racial Demographics'!E75)</f>
        <v>9.1326837199985855E-2</v>
      </c>
      <c r="H75" s="21">
        <f>IF(ISERROR('Racial Demographics'!G75),"",'Racial Demographics'!G75)</f>
        <v>3.6455326318766128E-2</v>
      </c>
      <c r="I75" s="21">
        <f>IF(ISERROR('Racial Demographics'!J75/B75),"",'Racial Demographics'!J75/B75)</f>
        <v>2.0548832934689117E-2</v>
      </c>
      <c r="J75" s="21">
        <f>IF(ISERROR('Racial Demographics'!H75),"",'Racial Demographics'!H75)</f>
        <v>0.18964074890127369</v>
      </c>
      <c r="K75" s="32">
        <f>IF(ISERROR('Voting Age'!B75/B75),"",'Voting Age'!B75/B75)</f>
        <v>0.77516466166299447</v>
      </c>
      <c r="L75" s="35">
        <f>IF(ISERROR('Voting Age'!C75/'Voting Age'!B75),"",'Voting Age'!C75/'Voting Age'!B75)</f>
        <v>0.82670355226557635</v>
      </c>
      <c r="M75" s="35">
        <f>IF(ISERROR('Voting Age'!D75/'Voting Age'!B75),"",'Voting Age'!D75/'Voting Age'!B75)</f>
        <v>9.1747860584596205E-2</v>
      </c>
      <c r="N75" s="35">
        <f>IF(ISERROR('Voting Age'!E75/'Voting Age'!B75),"",'Voting Age'!E75/'Voting Age'!B75)</f>
        <v>2.9989815926674671E-2</v>
      </c>
      <c r="O75" s="35">
        <f>IF(ISERROR('Voting Age'!H75/'Voting Age'!B75),"",'Voting Age'!H75/'Voting Age'!B75)</f>
        <v>2.0444147197859825E-2</v>
      </c>
      <c r="P75" s="35">
        <f>IF(ISERROR('Voting Age'!L75/'Voting Age'!B75),"",'Voting Age'!L75/'Voting Age'!B75)</f>
        <v>0.17329644773442368</v>
      </c>
      <c r="Q75" s="42"/>
      <c r="R75" s="42"/>
    </row>
    <row r="76" spans="1:18" ht="14.5" x14ac:dyDescent="0.35">
      <c r="A76" s="3">
        <v>74</v>
      </c>
      <c r="B76" s="7">
        <v>86710</v>
      </c>
      <c r="C76" s="12">
        <v>86313.93</v>
      </c>
      <c r="D76" s="15">
        <f t="shared" si="4"/>
        <v>4.5887147068845897E-3</v>
      </c>
      <c r="E76" s="17">
        <f t="shared" si="5"/>
        <v>396.07000000000698</v>
      </c>
      <c r="F76" s="20">
        <f>IF(ISERROR('Racial Demographics'!C76/'Racial Demographics'!B76),"",'Racial Demographics'!C76/'Racial Demographics'!B76)</f>
        <v>0.78226271479644793</v>
      </c>
      <c r="G76" s="20">
        <f>IF(ISERROR('Racial Demographics'!E76),"",'Racial Demographics'!E76)</f>
        <v>8.8963210702341131E-2</v>
      </c>
      <c r="H76" s="20">
        <f>IF(ISERROR('Racial Demographics'!G76),"",'Racial Demographics'!G76)</f>
        <v>6.1734517356706264E-2</v>
      </c>
      <c r="I76" s="20">
        <f>IF(ISERROR('Racial Demographics'!J76/B76),"",'Racial Demographics'!J76/B76)</f>
        <v>2.6017760350593933E-2</v>
      </c>
      <c r="J76" s="20">
        <f>IF(ISERROR('Racial Demographics'!H76),"",'Racial Demographics'!H76)</f>
        <v>0.21773728520355207</v>
      </c>
      <c r="K76" s="20">
        <f>IF(ISERROR('Voting Age'!B76/B76),"",'Voting Age'!B76/B76)</f>
        <v>0.77813400991811787</v>
      </c>
      <c r="L76" s="20">
        <f>IF(ISERROR('Voting Age'!C76/'Voting Age'!B76),"",'Voting Age'!C76/'Voting Age'!B76)</f>
        <v>0.80657161489210338</v>
      </c>
      <c r="M76" s="20">
        <f>IF(ISERROR('Voting Age'!D76/'Voting Age'!B76),"",'Voting Age'!D76/'Voting Age'!B76)</f>
        <v>8.9044344320607066E-2</v>
      </c>
      <c r="N76" s="20">
        <f>IF(ISERROR('Voting Age'!E76/'Voting Age'!B76),"",'Voting Age'!E76/'Voting Age'!B76)</f>
        <v>4.9338985060469527E-2</v>
      </c>
      <c r="O76" s="20">
        <f>IF(ISERROR('Voting Age'!H76/'Voting Age'!B76),"",'Voting Age'!H76/'Voting Age'!B76)</f>
        <v>2.5343846336258004E-2</v>
      </c>
      <c r="P76" s="20">
        <f>IF(ISERROR('Voting Age'!L76/'Voting Age'!B76),"",'Voting Age'!L76/'Voting Age'!B76)</f>
        <v>0.19342838510789662</v>
      </c>
      <c r="Q76" s="42"/>
      <c r="R76" s="42"/>
    </row>
    <row r="77" spans="1:18" ht="14.5" x14ac:dyDescent="0.35">
      <c r="A77" s="3">
        <v>75</v>
      </c>
      <c r="B77" s="6">
        <v>84681</v>
      </c>
      <c r="C77" s="11">
        <v>86313.93</v>
      </c>
      <c r="D77" s="14">
        <f t="shared" si="4"/>
        <v>-1.8918499018640365E-2</v>
      </c>
      <c r="E77" s="16">
        <f t="shared" si="5"/>
        <v>-1632.929999999993</v>
      </c>
      <c r="F77" s="21">
        <f>IF(ISERROR('Racial Demographics'!C77/'Racial Demographics'!B77),"",'Racial Demographics'!C77/'Racial Demographics'!B77)</f>
        <v>0.63180642647110918</v>
      </c>
      <c r="G77" s="21">
        <f>IF(ISERROR('Racial Demographics'!E77),"",'Racial Demographics'!E77)</f>
        <v>0.14167286640450633</v>
      </c>
      <c r="H77" s="21">
        <f>IF(ISERROR('Racial Demographics'!G77),"",'Racial Demographics'!G77)</f>
        <v>7.7833280192723273E-2</v>
      </c>
      <c r="I77" s="21">
        <f>IF(ISERROR('Racial Demographics'!J77/B77),"",'Racial Demographics'!J77/B77)</f>
        <v>0.10945784768720256</v>
      </c>
      <c r="J77" s="21">
        <f>IF(ISERROR('Racial Demographics'!H77),"",'Racial Demographics'!H77)</f>
        <v>0.36819357352889076</v>
      </c>
      <c r="K77" s="32">
        <f>IF(ISERROR('Voting Age'!B77/B77),"",'Voting Age'!B77/B77)</f>
        <v>0.83084753368524222</v>
      </c>
      <c r="L77" s="35">
        <f>IF(ISERROR('Voting Age'!C77/'Voting Age'!B77),"",'Voting Age'!C77/'Voting Age'!B77)</f>
        <v>0.65521554358486012</v>
      </c>
      <c r="M77" s="35">
        <f>IF(ISERROR('Voting Age'!D77/'Voting Age'!B77),"",'Voting Age'!D77/'Voting Age'!B77)</f>
        <v>0.13319214861349973</v>
      </c>
      <c r="N77" s="35">
        <f>IF(ISERROR('Voting Age'!E77/'Voting Age'!B77),"",'Voting Age'!E77/'Voting Age'!B77)</f>
        <v>6.712907031283312E-2</v>
      </c>
      <c r="O77" s="35">
        <f>IF(ISERROR('Voting Age'!H77/'Voting Age'!B77),"",'Voting Age'!H77/'Voting Age'!B77)</f>
        <v>0.11711698907002857</v>
      </c>
      <c r="P77" s="35">
        <f>IF(ISERROR('Voting Age'!L77/'Voting Age'!B77),"",'Voting Age'!L77/'Voting Age'!B77)</f>
        <v>0.34478445641513994</v>
      </c>
      <c r="Q77" s="42"/>
      <c r="R77" s="42"/>
    </row>
    <row r="78" spans="1:18" ht="14.5" x14ac:dyDescent="0.35">
      <c r="A78" s="3">
        <v>76</v>
      </c>
      <c r="B78" s="7">
        <v>84628</v>
      </c>
      <c r="C78" s="12">
        <v>86313.93</v>
      </c>
      <c r="D78" s="15">
        <f t="shared" si="4"/>
        <v>-1.9532536636901982E-2</v>
      </c>
      <c r="E78" s="17">
        <f t="shared" si="5"/>
        <v>-1685.929999999993</v>
      </c>
      <c r="F78" s="20">
        <f>IF(ISERROR('Racial Demographics'!C78/'Racial Demographics'!B78),"",'Racial Demographics'!C78/'Racial Demographics'!B78)</f>
        <v>0.78678451576310438</v>
      </c>
      <c r="G78" s="20">
        <f>IF(ISERROR('Racial Demographics'!E78),"",'Racial Demographics'!E78)</f>
        <v>0.1042208252587796</v>
      </c>
      <c r="H78" s="20">
        <f>IF(ISERROR('Racial Demographics'!G78),"",'Racial Demographics'!G78)</f>
        <v>5.3681996502339652E-2</v>
      </c>
      <c r="I78" s="20">
        <f>IF(ISERROR('Racial Demographics'!J78/B78),"",'Racial Demographics'!J78/B78)</f>
        <v>2.0926879992437492E-2</v>
      </c>
      <c r="J78" s="20">
        <f>IF(ISERROR('Racial Demographics'!H78),"",'Racial Demographics'!H78)</f>
        <v>0.2132154842368956</v>
      </c>
      <c r="K78" s="20">
        <f>IF(ISERROR('Voting Age'!B78/B78),"",'Voting Age'!B78/B78)</f>
        <v>0.79999527343196108</v>
      </c>
      <c r="L78" s="20">
        <f>IF(ISERROR('Voting Age'!C78/'Voting Age'!B78),"",'Voting Age'!C78/'Voting Age'!B78)</f>
        <v>0.79934123068742435</v>
      </c>
      <c r="M78" s="20">
        <f>IF(ISERROR('Voting Age'!D78/'Voting Age'!B78),"",'Voting Age'!D78/'Voting Age'!B78)</f>
        <v>0.106983545537798</v>
      </c>
      <c r="N78" s="20">
        <f>IF(ISERROR('Voting Age'!E78/'Voting Age'!B78),"",'Voting Age'!E78/'Voting Age'!B78)</f>
        <v>4.3189270627160201E-2</v>
      </c>
      <c r="O78" s="20">
        <f>IF(ISERROR('Voting Age'!H78/'Voting Age'!B78),"",'Voting Age'!H78/'Voting Age'!B78)</f>
        <v>2.0339133260464978E-2</v>
      </c>
      <c r="P78" s="20">
        <f>IF(ISERROR('Voting Age'!L78/'Voting Age'!B78),"",'Voting Age'!L78/'Voting Age'!B78)</f>
        <v>0.2006587693125757</v>
      </c>
      <c r="Q78" s="42"/>
      <c r="R78" s="42"/>
    </row>
    <row r="79" spans="1:18" ht="14.5" x14ac:dyDescent="0.35">
      <c r="A79" s="3">
        <v>77</v>
      </c>
      <c r="B79" s="6">
        <v>86251</v>
      </c>
      <c r="C79" s="11">
        <v>86313.93</v>
      </c>
      <c r="D79" s="14">
        <f t="shared" si="4"/>
        <v>-7.2908277956979851E-4</v>
      </c>
      <c r="E79" s="16">
        <f t="shared" si="5"/>
        <v>-62.929999999993015</v>
      </c>
      <c r="F79" s="21">
        <f>IF(ISERROR('Racial Demographics'!C79/'Racial Demographics'!B79),"",'Racial Demographics'!C79/'Racial Demographics'!B79)</f>
        <v>0.43565871700038261</v>
      </c>
      <c r="G79" s="21">
        <f>IF(ISERROR('Racial Demographics'!E79),"",'Racial Demographics'!E79)</f>
        <v>0.5654659076416505</v>
      </c>
      <c r="H79" s="21">
        <f>IF(ISERROR('Racial Demographics'!G79),"",'Racial Demographics'!G79)</f>
        <v>2.9448933925403764E-2</v>
      </c>
      <c r="I79" s="21">
        <f>IF(ISERROR('Racial Demographics'!J79/B79),"",'Racial Demographics'!J79/B79)</f>
        <v>4.4289341572851327E-3</v>
      </c>
      <c r="J79" s="21">
        <f>IF(ISERROR('Racial Demographics'!H79),"",'Racial Demographics'!H79)</f>
        <v>0.56434128299961739</v>
      </c>
      <c r="K79" s="32">
        <f>IF(ISERROR('Voting Age'!B79/B79),"",'Voting Age'!B79/B79)</f>
        <v>0.85465675760281046</v>
      </c>
      <c r="L79" s="35">
        <f>IF(ISERROR('Voting Age'!C79/'Voting Age'!B79),"",'Voting Age'!C79/'Voting Age'!B79)</f>
        <v>0.42889506884623213</v>
      </c>
      <c r="M79" s="35">
        <f>IF(ISERROR('Voting Age'!D79/'Voting Age'!B79),"",'Voting Age'!D79/'Voting Age'!B79)</f>
        <v>0.52603947636166315</v>
      </c>
      <c r="N79" s="35">
        <f>IF(ISERROR('Voting Age'!E79/'Voting Age'!B79),"",'Voting Age'!E79/'Voting Age'!B79)</f>
        <v>2.2804042596486468E-2</v>
      </c>
      <c r="O79" s="35">
        <f>IF(ISERROR('Voting Age'!H79/'Voting Age'!B79),"",'Voting Age'!H79/'Voting Age'!B79)</f>
        <v>4.1239910465983853E-3</v>
      </c>
      <c r="P79" s="35">
        <f>IF(ISERROR('Voting Age'!L79/'Voting Age'!B79),"",'Voting Age'!L79/'Voting Age'!B79)</f>
        <v>0.57110493115376793</v>
      </c>
      <c r="Q79" s="42"/>
      <c r="R79" s="42"/>
    </row>
    <row r="80" spans="1:18" ht="14.5" x14ac:dyDescent="0.35">
      <c r="A80" s="3">
        <v>78</v>
      </c>
      <c r="B80" s="7">
        <v>85826</v>
      </c>
      <c r="C80" s="12">
        <v>86313.93</v>
      </c>
      <c r="D80" s="15">
        <f t="shared" si="4"/>
        <v>-5.6529693411016399E-3</v>
      </c>
      <c r="E80" s="17">
        <f t="shared" si="5"/>
        <v>-487.92999999999302</v>
      </c>
      <c r="F80" s="20">
        <f>IF(ISERROR('Racial Demographics'!C80/'Racial Demographics'!B80),"",'Racial Demographics'!C80/'Racial Demographics'!B80)</f>
        <v>0.62871390953790229</v>
      </c>
      <c r="G80" s="20">
        <f>IF(ISERROR('Racial Demographics'!E80),"",'Racial Demographics'!E80)</f>
        <v>0.3197515904271433</v>
      </c>
      <c r="H80" s="20">
        <f>IF(ISERROR('Racial Demographics'!G80),"",'Racial Demographics'!G80)</f>
        <v>3.4791321977023282E-2</v>
      </c>
      <c r="I80" s="20">
        <f>IF(ISERROR('Racial Demographics'!J80/B80),"",'Racial Demographics'!J80/B80)</f>
        <v>4.8353645748374615E-3</v>
      </c>
      <c r="J80" s="20">
        <f>IF(ISERROR('Racial Demographics'!H80),"",'Racial Demographics'!H80)</f>
        <v>0.37128609046209771</v>
      </c>
      <c r="K80" s="20">
        <f>IF(ISERROR('Voting Age'!B80/B80),"",'Voting Age'!B80/B80)</f>
        <v>0.82152261552443318</v>
      </c>
      <c r="L80" s="20">
        <f>IF(ISERROR('Voting Age'!C80/'Voting Age'!B80),"",'Voting Age'!C80/'Voting Age'!B80)</f>
        <v>0.63035400238270833</v>
      </c>
      <c r="M80" s="20">
        <f>IF(ISERROR('Voting Age'!D80/'Voting Age'!B80),"",'Voting Age'!D80/'Voting Age'!B80)</f>
        <v>0.31647472627219608</v>
      </c>
      <c r="N80" s="20">
        <f>IF(ISERROR('Voting Age'!E80/'Voting Age'!B80),"",'Voting Age'!E80/'Voting Age'!B80)</f>
        <v>2.6663641005275997E-2</v>
      </c>
      <c r="O80" s="20">
        <f>IF(ISERROR('Voting Age'!H80/'Voting Age'!B80),"",'Voting Age'!H80/'Voting Age'!B80)</f>
        <v>4.6661371759232993E-3</v>
      </c>
      <c r="P80" s="20">
        <f>IF(ISERROR('Voting Age'!L80/'Voting Age'!B80),"",'Voting Age'!L80/'Voting Age'!B80)</f>
        <v>0.36964599761729167</v>
      </c>
      <c r="Q80" s="42"/>
      <c r="R80" s="42"/>
    </row>
    <row r="81" spans="1:18" ht="14.5" x14ac:dyDescent="0.35">
      <c r="A81" s="3">
        <v>79</v>
      </c>
      <c r="B81" s="6">
        <v>84966</v>
      </c>
      <c r="C81" s="11">
        <v>86313.93</v>
      </c>
      <c r="D81" s="14">
        <f t="shared" si="4"/>
        <v>-1.5616598618554307E-2</v>
      </c>
      <c r="E81" s="16">
        <f t="shared" si="5"/>
        <v>-1347.929999999993</v>
      </c>
      <c r="F81" s="21">
        <f>IF(ISERROR('Racial Demographics'!C81/'Racial Demographics'!B81),"",'Racial Demographics'!C81/'Racial Demographics'!B81)</f>
        <v>0.68127250900360148</v>
      </c>
      <c r="G81" s="21">
        <f>IF(ISERROR('Racial Demographics'!E81),"",'Racial Demographics'!E81)</f>
        <v>0.26438810818445024</v>
      </c>
      <c r="H81" s="21">
        <f>IF(ISERROR('Racial Demographics'!G81),"",'Racial Demographics'!G81)</f>
        <v>3.6108561071487418E-2</v>
      </c>
      <c r="I81" s="21">
        <f>IF(ISERROR('Racial Demographics'!J81/B81),"",'Racial Demographics'!J81/B81)</f>
        <v>6.3319445425228911E-3</v>
      </c>
      <c r="J81" s="21">
        <f>IF(ISERROR('Racial Demographics'!H81),"",'Racial Demographics'!H81)</f>
        <v>0.31872749099639858</v>
      </c>
      <c r="K81" s="32">
        <f>IF(ISERROR('Voting Age'!B81/B81),"",'Voting Age'!B81/B81)</f>
        <v>0.82771932302332696</v>
      </c>
      <c r="L81" s="35">
        <f>IF(ISERROR('Voting Age'!C81/'Voting Age'!B81),"",'Voting Age'!C81/'Voting Age'!B81)</f>
        <v>0.67108406324650205</v>
      </c>
      <c r="M81" s="35">
        <f>IF(ISERROR('Voting Age'!D81/'Voting Age'!B81),"",'Voting Age'!D81/'Voting Age'!B81)</f>
        <v>0.26592537822773293</v>
      </c>
      <c r="N81" s="35">
        <f>IF(ISERROR('Voting Age'!E81/'Voting Age'!B81),"",'Voting Age'!E81/'Voting Age'!B81)</f>
        <v>3.1580593789102489E-2</v>
      </c>
      <c r="O81" s="35">
        <f>IF(ISERROR('Voting Age'!H81/'Voting Age'!B81),"",'Voting Age'!H81/'Voting Age'!B81)</f>
        <v>6.1710840632465021E-3</v>
      </c>
      <c r="P81" s="35">
        <f>IF(ISERROR('Voting Age'!L81/'Voting Age'!B81),"",'Voting Age'!L81/'Voting Age'!B81)</f>
        <v>0.3289159367534979</v>
      </c>
      <c r="Q81" s="42"/>
      <c r="R81" s="42"/>
    </row>
    <row r="82" spans="1:18" ht="14.5" x14ac:dyDescent="0.35">
      <c r="A82" s="3">
        <v>80</v>
      </c>
      <c r="B82" s="7">
        <v>85168</v>
      </c>
      <c r="C82" s="12">
        <v>86313.93</v>
      </c>
      <c r="D82" s="15">
        <f t="shared" si="4"/>
        <v>-1.327630429989682E-2</v>
      </c>
      <c r="E82" s="17">
        <f t="shared" si="5"/>
        <v>-1145.929999999993</v>
      </c>
      <c r="F82" s="20">
        <f>IF(ISERROR('Racial Demographics'!C82/'Racial Demographics'!B82),"",'Racial Demographics'!C82/'Racial Demographics'!B82)</f>
        <v>0.61530152169829044</v>
      </c>
      <c r="G82" s="20">
        <f>IF(ISERROR('Racial Demographics'!E82),"",'Racial Demographics'!E82)</f>
        <v>0.26707213977080596</v>
      </c>
      <c r="H82" s="20">
        <f>IF(ISERROR('Racial Demographics'!G82),"",'Racial Demographics'!G82)</f>
        <v>4.761177907195191E-2</v>
      </c>
      <c r="I82" s="20">
        <f>IF(ISERROR('Racial Demographics'!J82/B82),"",'Racial Demographics'!J82/B82)</f>
        <v>2.1193405974074771E-2</v>
      </c>
      <c r="J82" s="20">
        <f>IF(ISERROR('Racial Demographics'!H82),"",'Racial Demographics'!H82)</f>
        <v>0.38469847830170956</v>
      </c>
      <c r="K82" s="20">
        <f>IF(ISERROR('Voting Age'!B82/B82),"",'Voting Age'!B82/B82)</f>
        <v>0.81006950967499536</v>
      </c>
      <c r="L82" s="20">
        <f>IF(ISERROR('Voting Age'!C82/'Voting Age'!B82),"",'Voting Age'!C82/'Voting Age'!B82)</f>
        <v>0.65374246289424864</v>
      </c>
      <c r="M82" s="20">
        <f>IF(ISERROR('Voting Age'!D82/'Voting Age'!B82),"",'Voting Age'!D82/'Voting Age'!B82)</f>
        <v>0.24844909554730985</v>
      </c>
      <c r="N82" s="20">
        <f>IF(ISERROR('Voting Age'!E82/'Voting Age'!B82),"",'Voting Age'!E82/'Voting Age'!B82)</f>
        <v>4.2439703153988866E-2</v>
      </c>
      <c r="O82" s="20">
        <f>IF(ISERROR('Voting Age'!H82/'Voting Age'!B82),"",'Voting Age'!H82/'Voting Age'!B82)</f>
        <v>2.1538729128014841E-2</v>
      </c>
      <c r="P82" s="20">
        <f>IF(ISERROR('Voting Age'!L82/'Voting Age'!B82),"",'Voting Age'!L82/'Voting Age'!B82)</f>
        <v>0.34625753710575141</v>
      </c>
      <c r="Q82" s="42"/>
      <c r="R82" s="42"/>
    </row>
    <row r="83" spans="1:18" ht="14.5" x14ac:dyDescent="0.35">
      <c r="A83" s="3">
        <v>81</v>
      </c>
      <c r="B83" s="6">
        <v>85321</v>
      </c>
      <c r="C83" s="11">
        <v>86313.93</v>
      </c>
      <c r="D83" s="14">
        <f t="shared" si="4"/>
        <v>-1.1503705137745356E-2</v>
      </c>
      <c r="E83" s="16">
        <f t="shared" si="5"/>
        <v>-992.92999999999302</v>
      </c>
      <c r="F83" s="21">
        <f>IF(ISERROR('Racial Demographics'!C83/'Racial Demographics'!B83),"",'Racial Demographics'!C83/'Racial Demographics'!B83)</f>
        <v>0.71110277657317655</v>
      </c>
      <c r="G83" s="21">
        <f>IF(ISERROR('Racial Demographics'!E83),"",'Racial Demographics'!E83)</f>
        <v>0.21641799791376098</v>
      </c>
      <c r="H83" s="21">
        <f>IF(ISERROR('Racial Demographics'!G83),"",'Racial Demographics'!G83)</f>
        <v>2.9101862378546898E-2</v>
      </c>
      <c r="I83" s="21">
        <f>IF(ISERROR('Racial Demographics'!J83/B83),"",'Racial Demographics'!J83/B83)</f>
        <v>9.2943120685411561E-3</v>
      </c>
      <c r="J83" s="21">
        <f>IF(ISERROR('Racial Demographics'!H83),"",'Racial Demographics'!H83)</f>
        <v>0.28889722342682339</v>
      </c>
      <c r="K83" s="32">
        <f>IF(ISERROR('Voting Age'!B83/B83),"",'Voting Age'!B83/B83)</f>
        <v>0.79505631673327781</v>
      </c>
      <c r="L83" s="35">
        <f>IF(ISERROR('Voting Age'!C83/'Voting Age'!B83),"",'Voting Age'!C83/'Voting Age'!B83)</f>
        <v>0.72356453158399059</v>
      </c>
      <c r="M83" s="35">
        <f>IF(ISERROR('Voting Age'!D83/'Voting Age'!B83),"",'Voting Age'!D83/'Voting Age'!B83)</f>
        <v>0.21928208152133855</v>
      </c>
      <c r="N83" s="35">
        <f>IF(ISERROR('Voting Age'!E83/'Voting Age'!B83),"",'Voting Age'!E83/'Voting Age'!B83)</f>
        <v>2.3232844401857449E-2</v>
      </c>
      <c r="O83" s="35">
        <f>IF(ISERROR('Voting Age'!H83/'Voting Age'!B83),"",'Voting Age'!H83/'Voting Age'!B83)</f>
        <v>9.0513746590992848E-3</v>
      </c>
      <c r="P83" s="35">
        <f>IF(ISERROR('Voting Age'!L83/'Voting Age'!B83),"",'Voting Age'!L83/'Voting Age'!B83)</f>
        <v>0.27643546841600941</v>
      </c>
      <c r="Q83" s="42"/>
      <c r="R83" s="42"/>
    </row>
    <row r="84" spans="1:18" ht="14.5" x14ac:dyDescent="0.35">
      <c r="A84" s="3">
        <v>82</v>
      </c>
      <c r="B84" s="7">
        <v>86038</v>
      </c>
      <c r="C84" s="12">
        <v>86313.93</v>
      </c>
      <c r="D84" s="15">
        <f t="shared" si="4"/>
        <v>-3.1968188680551683E-3</v>
      </c>
      <c r="E84" s="17">
        <f t="shared" si="5"/>
        <v>-275.92999999999302</v>
      </c>
      <c r="F84" s="20">
        <f>IF(ISERROR('Racial Demographics'!C84/'Racial Demographics'!B84),"",'Racial Demographics'!C84/'Racial Demographics'!B84)</f>
        <v>0.55819521606731914</v>
      </c>
      <c r="G84" s="20">
        <f>IF(ISERROR('Racial Demographics'!E84),"",'Racial Demographics'!E84)</f>
        <v>0.37545038238917688</v>
      </c>
      <c r="H84" s="20">
        <f>IF(ISERROR('Racial Demographics'!G84),"",'Racial Demographics'!G84)</f>
        <v>3.5995722820149234E-2</v>
      </c>
      <c r="I84" s="20">
        <f>IF(ISERROR('Racial Demographics'!J84/B84),"",'Racial Demographics'!J84/B84)</f>
        <v>8.2405448755201189E-3</v>
      </c>
      <c r="J84" s="20">
        <f>IF(ISERROR('Racial Demographics'!H84),"",'Racial Demographics'!H84)</f>
        <v>0.44180478393268091</v>
      </c>
      <c r="K84" s="20">
        <f>IF(ISERROR('Voting Age'!B84/B84),"",'Voting Age'!B84/B84)</f>
        <v>0.80155280225016856</v>
      </c>
      <c r="L84" s="20">
        <f>IF(ISERROR('Voting Age'!C84/'Voting Age'!B84),"",'Voting Age'!C84/'Voting Age'!B84)</f>
        <v>0.58410185024070527</v>
      </c>
      <c r="M84" s="20">
        <f>IF(ISERROR('Voting Age'!D84/'Voting Age'!B84),"",'Voting Age'!D84/'Voting Age'!B84)</f>
        <v>0.36282698219360826</v>
      </c>
      <c r="N84" s="20">
        <f>IF(ISERROR('Voting Age'!E84/'Voting Age'!B84),"",'Voting Age'!E84/'Voting Age'!B84)</f>
        <v>2.8551128124818748E-2</v>
      </c>
      <c r="O84" s="20">
        <f>IF(ISERROR('Voting Age'!H84/'Voting Age'!B84),"",'Voting Age'!H84/'Voting Age'!B84)</f>
        <v>7.8156719447827847E-3</v>
      </c>
      <c r="P84" s="20">
        <f>IF(ISERROR('Voting Age'!L84/'Voting Age'!B84),"",'Voting Age'!L84/'Voting Age'!B84)</f>
        <v>0.41589814975929468</v>
      </c>
      <c r="Q84" s="42"/>
      <c r="R84" s="42"/>
    </row>
    <row r="85" spans="1:18" ht="14.5" x14ac:dyDescent="0.35">
      <c r="A85" s="3">
        <v>83</v>
      </c>
      <c r="B85" s="6">
        <v>86539</v>
      </c>
      <c r="C85" s="11">
        <v>86313.93</v>
      </c>
      <c r="D85" s="14">
        <f t="shared" si="4"/>
        <v>2.6075744668329552E-3</v>
      </c>
      <c r="E85" s="16">
        <f t="shared" si="5"/>
        <v>225.07000000000698</v>
      </c>
      <c r="F85" s="21">
        <f>IF(ISERROR('Racial Demographics'!C85/'Racial Demographics'!B85),"",'Racial Demographics'!C85/'Racial Demographics'!B85)</f>
        <v>0.66952472295727938</v>
      </c>
      <c r="G85" s="21">
        <f>IF(ISERROR('Racial Demographics'!E85),"",'Racial Demographics'!E85)</f>
        <v>0.23578964397554861</v>
      </c>
      <c r="H85" s="21">
        <f>IF(ISERROR('Racial Demographics'!G85),"",'Racial Demographics'!G85)</f>
        <v>5.901385502490207E-2</v>
      </c>
      <c r="I85" s="21">
        <f>IF(ISERROR('Racial Demographics'!J85/B85),"",'Racial Demographics'!J85/B85)</f>
        <v>6.1706282716463097E-3</v>
      </c>
      <c r="J85" s="21">
        <f>IF(ISERROR('Racial Demographics'!H85),"",'Racial Demographics'!H85)</f>
        <v>0.33047527704272062</v>
      </c>
      <c r="K85" s="32">
        <f>IF(ISERROR('Voting Age'!B85/B85),"",'Voting Age'!B85/B85)</f>
        <v>0.79593015865679062</v>
      </c>
      <c r="L85" s="35">
        <f>IF(ISERROR('Voting Age'!C85/'Voting Age'!B85),"",'Voting Age'!C85/'Voting Age'!B85)</f>
        <v>0.69474005139447437</v>
      </c>
      <c r="M85" s="35">
        <f>IF(ISERROR('Voting Age'!D85/'Voting Age'!B85),"",'Voting Age'!D85/'Voting Age'!B85)</f>
        <v>0.23699531061716925</v>
      </c>
      <c r="N85" s="35">
        <f>IF(ISERROR('Voting Age'!E85/'Voting Age'!B85),"",'Voting Age'!E85/'Voting Age'!B85)</f>
        <v>4.4338622802305494E-2</v>
      </c>
      <c r="O85" s="35">
        <f>IF(ISERROR('Voting Age'!H85/'Voting Age'!B85),"",'Voting Age'!H85/'Voting Age'!B85)</f>
        <v>5.9234309441193976E-3</v>
      </c>
      <c r="P85" s="35">
        <f>IF(ISERROR('Voting Age'!L85/'Voting Age'!B85),"",'Voting Age'!L85/'Voting Age'!B85)</f>
        <v>0.30525994860552563</v>
      </c>
      <c r="Q85" s="42"/>
      <c r="R85" s="42"/>
    </row>
    <row r="86" spans="1:18" ht="14.5" x14ac:dyDescent="0.35">
      <c r="A86" s="3">
        <v>84</v>
      </c>
      <c r="B86" s="7">
        <v>85971</v>
      </c>
      <c r="C86" s="12">
        <v>86313.93</v>
      </c>
      <c r="D86" s="15">
        <f t="shared" si="4"/>
        <v>-3.9730551024613646E-3</v>
      </c>
      <c r="E86" s="17">
        <f t="shared" si="5"/>
        <v>-342.92999999999302</v>
      </c>
      <c r="F86" s="20">
        <f>IF(ISERROR('Racial Demographics'!C86/'Racial Demographics'!B86),"",'Racial Demographics'!C86/'Racial Demographics'!B86)</f>
        <v>0.75483593304719032</v>
      </c>
      <c r="G86" s="20">
        <f>IF(ISERROR('Racial Demographics'!E86),"",'Racial Demographics'!E86)</f>
        <v>5.9019902059996979E-2</v>
      </c>
      <c r="H86" s="20">
        <f>IF(ISERROR('Racial Demographics'!G86),"",'Racial Demographics'!G86)</f>
        <v>0.13951216107757267</v>
      </c>
      <c r="I86" s="20">
        <f>IF(ISERROR('Racial Demographics'!J86/B86),"",'Racial Demographics'!J86/B86)</f>
        <v>2.0413860487838921E-2</v>
      </c>
      <c r="J86" s="20">
        <f>IF(ISERROR('Racial Demographics'!H86),"",'Racial Demographics'!H86)</f>
        <v>0.24516406695280968</v>
      </c>
      <c r="K86" s="20">
        <f>IF(ISERROR('Voting Age'!B86/B86),"",'Voting Age'!B86/B86)</f>
        <v>0.77946051575531283</v>
      </c>
      <c r="L86" s="20">
        <f>IF(ISERROR('Voting Age'!C86/'Voting Age'!B86),"",'Voting Age'!C86/'Voting Age'!B86)</f>
        <v>0.78634850994612826</v>
      </c>
      <c r="M86" s="20">
        <f>IF(ISERROR('Voting Age'!D86/'Voting Age'!B86),"",'Voting Age'!D86/'Voting Age'!B86)</f>
        <v>5.9542463177687244E-2</v>
      </c>
      <c r="N86" s="20">
        <f>IF(ISERROR('Voting Age'!E86/'Voting Age'!B86),"",'Voting Age'!E86/'Voting Age'!B86)</f>
        <v>0.11272776111384698</v>
      </c>
      <c r="O86" s="20">
        <f>IF(ISERROR('Voting Age'!H86/'Voting Age'!B86),"",'Voting Age'!H86/'Voting Age'!B86)</f>
        <v>2.0832400650639446E-2</v>
      </c>
      <c r="P86" s="20">
        <f>IF(ISERROR('Voting Age'!L86/'Voting Age'!B86),"",'Voting Age'!L86/'Voting Age'!B86)</f>
        <v>0.21365149005387174</v>
      </c>
      <c r="Q86" s="42"/>
      <c r="R86" s="42"/>
    </row>
    <row r="87" spans="1:18" ht="14.5" x14ac:dyDescent="0.35">
      <c r="A87" s="3">
        <v>85</v>
      </c>
      <c r="B87" s="6">
        <v>87492</v>
      </c>
      <c r="C87" s="11">
        <v>86313.93</v>
      </c>
      <c r="D87" s="14">
        <f t="shared" si="4"/>
        <v>1.3648665980103178E-2</v>
      </c>
      <c r="E87" s="16">
        <f t="shared" si="5"/>
        <v>1178.070000000007</v>
      </c>
      <c r="F87" s="21">
        <f>IF(ISERROR('Racial Demographics'!C87/'Racial Demographics'!B87),"",'Racial Demographics'!C87/'Racial Demographics'!B87)</f>
        <v>0.84511726786449048</v>
      </c>
      <c r="G87" s="21">
        <f>IF(ISERROR('Racial Demographics'!E87),"",'Racial Demographics'!E87)</f>
        <v>3.072280894253189E-2</v>
      </c>
      <c r="H87" s="21">
        <f>IF(ISERROR('Racial Demographics'!G87),"",'Racial Demographics'!G87)</f>
        <v>8.4659168838293788E-2</v>
      </c>
      <c r="I87" s="21">
        <f>IF(ISERROR('Racial Demographics'!J87/B87),"",'Racial Demographics'!J87/B87)</f>
        <v>1.1738216065468843E-2</v>
      </c>
      <c r="J87" s="21">
        <f>IF(ISERROR('Racial Demographics'!H87),"",'Racial Demographics'!H87)</f>
        <v>0.15488273213550954</v>
      </c>
      <c r="K87" s="32">
        <f>IF(ISERROR('Voting Age'!B87/B87),"",'Voting Age'!B87/B87)</f>
        <v>0.7754537557719563</v>
      </c>
      <c r="L87" s="35">
        <f>IF(ISERROR('Voting Age'!C87/'Voting Age'!B87),"",'Voting Age'!C87/'Voting Age'!B87)</f>
        <v>0.87134097809745603</v>
      </c>
      <c r="M87" s="35">
        <f>IF(ISERROR('Voting Age'!D87/'Voting Age'!B87),"",'Voting Age'!D87/'Voting Age'!B87)</f>
        <v>3.0097573917401175E-2</v>
      </c>
      <c r="N87" s="35">
        <f>IF(ISERROR('Voting Age'!E87/'Voting Age'!B87),"",'Voting Age'!E87/'Voting Age'!B87)</f>
        <v>6.7903782094743972E-2</v>
      </c>
      <c r="O87" s="35">
        <f>IF(ISERROR('Voting Age'!H87/'Voting Age'!B87),"",'Voting Age'!H87/'Voting Age'!B87)</f>
        <v>1.193880258231878E-2</v>
      </c>
      <c r="P87" s="35">
        <f>IF(ISERROR('Voting Age'!L87/'Voting Age'!B87),"",'Voting Age'!L87/'Voting Age'!B87)</f>
        <v>0.128659021902544</v>
      </c>
      <c r="Q87" s="42"/>
      <c r="R87" s="42"/>
    </row>
    <row r="88" spans="1:18" ht="14.5" x14ac:dyDescent="0.35">
      <c r="A88" s="3">
        <v>86</v>
      </c>
      <c r="B88" s="7">
        <v>86065</v>
      </c>
      <c r="C88" s="12">
        <v>86313.93</v>
      </c>
      <c r="D88" s="15">
        <f t="shared" si="4"/>
        <v>-2.8840072512049102E-3</v>
      </c>
      <c r="E88" s="17">
        <f t="shared" si="5"/>
        <v>-248.92999999999302</v>
      </c>
      <c r="F88" s="20">
        <f>IF(ISERROR('Racial Demographics'!C88/'Racial Demographics'!B88),"",'Racial Demographics'!C88/'Racial Demographics'!B88)</f>
        <v>0.73611805031081157</v>
      </c>
      <c r="G88" s="20">
        <f>IF(ISERROR('Racial Demographics'!E88),"",'Racial Demographics'!E88)</f>
        <v>5.5504560506593852E-2</v>
      </c>
      <c r="H88" s="20">
        <f>IF(ISERROR('Racial Demographics'!G88),"",'Racial Demographics'!G88)</f>
        <v>0.17467030732585836</v>
      </c>
      <c r="I88" s="20">
        <f>IF(ISERROR('Racial Demographics'!J88/B88),"",'Racial Demographics'!J88/B88)</f>
        <v>2.8606285946668215E-2</v>
      </c>
      <c r="J88" s="20">
        <f>IF(ISERROR('Racial Demographics'!H88),"",'Racial Demographics'!H88)</f>
        <v>0.26388194968918838</v>
      </c>
      <c r="K88" s="20">
        <f>IF(ISERROR('Voting Age'!B88/B88),"",'Voting Age'!B88/B88)</f>
        <v>0.79780398535990238</v>
      </c>
      <c r="L88" s="20">
        <f>IF(ISERROR('Voting Age'!C88/'Voting Age'!B88),"",'Voting Age'!C88/'Voting Age'!B88)</f>
        <v>0.77067707498944116</v>
      </c>
      <c r="M88" s="20">
        <f>IF(ISERROR('Voting Age'!D88/'Voting Age'!B88),"",'Voting Age'!D88/'Voting Age'!B88)</f>
        <v>5.283777289078543E-2</v>
      </c>
      <c r="N88" s="20">
        <f>IF(ISERROR('Voting Age'!E88/'Voting Age'!B88),"",'Voting Age'!E88/'Voting Age'!B88)</f>
        <v>0.14597381413570629</v>
      </c>
      <c r="O88" s="20">
        <f>IF(ISERROR('Voting Age'!H88/'Voting Age'!B88),"",'Voting Age'!H88/'Voting Age'!B88)</f>
        <v>3.0394826908232964E-2</v>
      </c>
      <c r="P88" s="20">
        <f>IF(ISERROR('Voting Age'!L88/'Voting Age'!B88),"",'Voting Age'!L88/'Voting Age'!B88)</f>
        <v>0.22932292501055881</v>
      </c>
      <c r="Q88" s="42"/>
      <c r="R88" s="42"/>
    </row>
    <row r="89" spans="1:18" ht="14.5" x14ac:dyDescent="0.35">
      <c r="A89" s="3">
        <v>87</v>
      </c>
      <c r="B89" s="6">
        <v>86719</v>
      </c>
      <c r="C89" s="11">
        <v>86313.93</v>
      </c>
      <c r="D89" s="14">
        <f t="shared" si="4"/>
        <v>4.6929852458346757E-3</v>
      </c>
      <c r="E89" s="16">
        <f t="shared" si="5"/>
        <v>405.07000000000698</v>
      </c>
      <c r="F89" s="21">
        <f>IF(ISERROR('Racial Demographics'!C89/'Racial Demographics'!B89),"",'Racial Demographics'!C89/'Racial Demographics'!B89)</f>
        <v>0.83444227908532154</v>
      </c>
      <c r="G89" s="21">
        <f>IF(ISERROR('Racial Demographics'!E89),"",'Racial Demographics'!E89)</f>
        <v>5.0058234066352243E-2</v>
      </c>
      <c r="H89" s="21">
        <f>IF(ISERROR('Racial Demographics'!G89),"",'Racial Demographics'!G89)</f>
        <v>7.7318696018173635E-2</v>
      </c>
      <c r="I89" s="21">
        <f>IF(ISERROR('Racial Demographics'!J89/B89),"",'Racial Demographics'!J89/B89)</f>
        <v>1.0216907482789238E-2</v>
      </c>
      <c r="J89" s="21">
        <f>IF(ISERROR('Racial Demographics'!H89),"",'Racial Demographics'!H89)</f>
        <v>0.16555772091467844</v>
      </c>
      <c r="K89" s="32">
        <f>IF(ISERROR('Voting Age'!B89/B89),"",'Voting Age'!B89/B89)</f>
        <v>0.78110909950529872</v>
      </c>
      <c r="L89" s="35">
        <f>IF(ISERROR('Voting Age'!C89/'Voting Age'!B89),"",'Voting Age'!C89/'Voting Age'!B89)</f>
        <v>0.85947119004384609</v>
      </c>
      <c r="M89" s="35">
        <f>IF(ISERROR('Voting Age'!D89/'Voting Age'!B89),"",'Voting Age'!D89/'Voting Age'!B89)</f>
        <v>5.0016977427403041E-2</v>
      </c>
      <c r="N89" s="35">
        <f>IF(ISERROR('Voting Age'!E89/'Voting Age'!B89),"",'Voting Age'!E89/'Voting Age'!B89)</f>
        <v>6.3539867428436453E-2</v>
      </c>
      <c r="O89" s="35">
        <f>IF(ISERROR('Voting Age'!H89/'Voting Age'!B89),"",'Voting Age'!H89/'Voting Age'!B89)</f>
        <v>1.0304560284630261E-2</v>
      </c>
      <c r="P89" s="35">
        <f>IF(ISERROR('Voting Age'!L89/'Voting Age'!B89),"",'Voting Age'!L89/'Voting Age'!B89)</f>
        <v>0.14052880995615394</v>
      </c>
      <c r="Q89" s="42"/>
      <c r="R89" s="42"/>
    </row>
    <row r="90" spans="1:18" ht="14.5" x14ac:dyDescent="0.35">
      <c r="A90" s="3">
        <v>88</v>
      </c>
      <c r="B90" s="7">
        <v>88035</v>
      </c>
      <c r="C90" s="12">
        <v>86313.93</v>
      </c>
      <c r="D90" s="15">
        <f t="shared" si="4"/>
        <v>1.9939655163425034E-2</v>
      </c>
      <c r="E90" s="17">
        <f t="shared" si="5"/>
        <v>1721.070000000007</v>
      </c>
      <c r="F90" s="20">
        <f>IF(ISERROR('Racial Demographics'!C90/'Racial Demographics'!B90),"",'Racial Demographics'!C90/'Racial Demographics'!B90)</f>
        <v>0.87056284432328046</v>
      </c>
      <c r="G90" s="20">
        <f>IF(ISERROR('Racial Demographics'!E90),"",'Racial Demographics'!E90)</f>
        <v>6.4849207701482364E-2</v>
      </c>
      <c r="H90" s="20">
        <f>IF(ISERROR('Racial Demographics'!G90),"",'Racial Demographics'!G90)</f>
        <v>3.590617368092236E-2</v>
      </c>
      <c r="I90" s="20">
        <f>IF(ISERROR('Racial Demographics'!J90/B90),"",'Racial Demographics'!J90/B90)</f>
        <v>8.4739024251718059E-3</v>
      </c>
      <c r="J90" s="20">
        <f>IF(ISERROR('Racial Demographics'!H90),"",'Racial Demographics'!H90)</f>
        <v>0.12943715567671948</v>
      </c>
      <c r="K90" s="20">
        <f>IF(ISERROR('Voting Age'!B90/B90),"",'Voting Age'!B90/B90)</f>
        <v>0.8162776168569319</v>
      </c>
      <c r="L90" s="20">
        <f>IF(ISERROR('Voting Age'!C90/'Voting Age'!B90),"",'Voting Age'!C90/'Voting Age'!B90)</f>
        <v>0.8721837992791639</v>
      </c>
      <c r="M90" s="20">
        <f>IF(ISERROR('Voting Age'!D90/'Voting Age'!B90),"",'Voting Age'!D90/'Voting Age'!B90)</f>
        <v>6.6948692614909336E-2</v>
      </c>
      <c r="N90" s="20">
        <f>IF(ISERROR('Voting Age'!E90/'Voting Age'!B90),"",'Voting Age'!E90/'Voting Age'!B90)</f>
        <v>2.9070010158500439E-2</v>
      </c>
      <c r="O90" s="20">
        <f>IF(ISERROR('Voting Age'!H90/'Voting Age'!B90),"",'Voting Age'!H90/'Voting Age'!B90)</f>
        <v>8.0154743184759469E-3</v>
      </c>
      <c r="P90" s="20">
        <f>IF(ISERROR('Voting Age'!L90/'Voting Age'!B90),"",'Voting Age'!L90/'Voting Age'!B90)</f>
        <v>0.12781620072083605</v>
      </c>
      <c r="Q90" s="42"/>
      <c r="R90" s="42"/>
    </row>
    <row r="91" spans="1:18" ht="14.5" x14ac:dyDescent="0.35">
      <c r="A91" s="3">
        <v>89</v>
      </c>
      <c r="B91" s="6">
        <v>85781</v>
      </c>
      <c r="C91" s="11">
        <v>86313.93</v>
      </c>
      <c r="D91" s="14">
        <f t="shared" si="4"/>
        <v>-6.1743220358520699E-3</v>
      </c>
      <c r="E91" s="16">
        <f t="shared" si="5"/>
        <v>-532.92999999999302</v>
      </c>
      <c r="F91" s="21">
        <f>IF(ISERROR('Racial Demographics'!C91/'Racial Demographics'!B91),"",'Racial Demographics'!C91/'Racial Demographics'!B91)</f>
        <v>0.88912463132861586</v>
      </c>
      <c r="G91" s="21">
        <f>IF(ISERROR('Racial Demographics'!E91),"",'Racial Demographics'!E91)</f>
        <v>4.0113778109371542E-2</v>
      </c>
      <c r="H91" s="21">
        <f>IF(ISERROR('Racial Demographics'!G91),"",'Racial Demographics'!G91)</f>
        <v>2.3921381191639175E-2</v>
      </c>
      <c r="I91" s="21">
        <f>IF(ISERROR('Racial Demographics'!J91/B91),"",'Racial Demographics'!J91/B91)</f>
        <v>8.7548524731583914E-3</v>
      </c>
      <c r="J91" s="21">
        <f>IF(ISERROR('Racial Demographics'!H91),"",'Racial Demographics'!H91)</f>
        <v>0.1108753686713841</v>
      </c>
      <c r="K91" s="32">
        <f>IF(ISERROR('Voting Age'!B91/B91),"",'Voting Age'!B91/B91)</f>
        <v>0.81463261095114303</v>
      </c>
      <c r="L91" s="35">
        <f>IF(ISERROR('Voting Age'!C91/'Voting Age'!B91),"",'Voting Age'!C91/'Voting Age'!B91)</f>
        <v>0.90447910704064105</v>
      </c>
      <c r="M91" s="35">
        <f>IF(ISERROR('Voting Age'!D91/'Voting Age'!B91),"",'Voting Age'!D91/'Voting Age'!B91)</f>
        <v>4.039782484258729E-2</v>
      </c>
      <c r="N91" s="35">
        <f>IF(ISERROR('Voting Age'!E91/'Voting Age'!B91),"",'Voting Age'!E91/'Voting Age'!B91)</f>
        <v>1.8732112192329706E-2</v>
      </c>
      <c r="O91" s="35">
        <f>IF(ISERROR('Voting Age'!H91/'Voting Age'!B91),"",'Voting Age'!H91/'Voting Age'!B91)</f>
        <v>9.2730394962793356E-3</v>
      </c>
      <c r="P91" s="35">
        <f>IF(ISERROR('Voting Age'!L91/'Voting Age'!B91),"",'Voting Age'!L91/'Voting Age'!B91)</f>
        <v>9.5520892959358908E-2</v>
      </c>
      <c r="Q91" s="42"/>
      <c r="R91" s="42"/>
    </row>
    <row r="92" spans="1:18" ht="14.5" x14ac:dyDescent="0.35">
      <c r="A92" s="3">
        <v>90</v>
      </c>
      <c r="B92" s="7">
        <v>84854</v>
      </c>
      <c r="C92" s="12">
        <v>86313.93</v>
      </c>
      <c r="D92" s="15">
        <f t="shared" si="4"/>
        <v>-1.6914187547710933E-2</v>
      </c>
      <c r="E92" s="17">
        <f t="shared" si="5"/>
        <v>-1459.929999999993</v>
      </c>
      <c r="F92" s="20">
        <f>IF(ISERROR('Racial Demographics'!C92/'Racial Demographics'!B92),"",'Racial Demographics'!C92/'Racial Demographics'!B92)</f>
        <v>0.8656398048412568</v>
      </c>
      <c r="G92" s="20">
        <f>IF(ISERROR('Racial Demographics'!E92),"",'Racial Demographics'!E92)</f>
        <v>5.9513988733589457E-2</v>
      </c>
      <c r="H92" s="20">
        <f>IF(ISERROR('Racial Demographics'!G92),"",'Racial Demographics'!G92)</f>
        <v>2.5408348457350273E-2</v>
      </c>
      <c r="I92" s="20">
        <f>IF(ISERROR('Racial Demographics'!J92/B92),"",'Racial Demographics'!J92/B92)</f>
        <v>1.1749593419284889E-2</v>
      </c>
      <c r="J92" s="20">
        <f>IF(ISERROR('Racial Demographics'!H92),"",'Racial Demographics'!H92)</f>
        <v>0.13436019515874326</v>
      </c>
      <c r="K92" s="20">
        <f>IF(ISERROR('Voting Age'!B92/B92),"",'Voting Age'!B92/B92)</f>
        <v>0.79706319089259203</v>
      </c>
      <c r="L92" s="20">
        <f>IF(ISERROR('Voting Age'!C92/'Voting Age'!B92),"",'Voting Age'!C92/'Voting Age'!B92)</f>
        <v>0.88224857320282701</v>
      </c>
      <c r="M92" s="20">
        <f>IF(ISERROR('Voting Age'!D92/'Voting Age'!B92),"",'Voting Age'!D92/'Voting Age'!B92)</f>
        <v>5.9718484785758641E-2</v>
      </c>
      <c r="N92" s="20">
        <f>IF(ISERROR('Voting Age'!E92/'Voting Age'!B92),"",'Voting Age'!E92/'Voting Age'!B92)</f>
        <v>2.0063873199869887E-2</v>
      </c>
      <c r="O92" s="20">
        <f>IF(ISERROR('Voting Age'!H92/'Voting Age'!B92),"",'Voting Age'!H92/'Voting Age'!B92)</f>
        <v>1.1029955347901943E-2</v>
      </c>
      <c r="P92" s="20">
        <f>IF(ISERROR('Voting Age'!L92/'Voting Age'!B92),"",'Voting Age'!L92/'Voting Age'!B92)</f>
        <v>0.11775142679717301</v>
      </c>
      <c r="Q92" s="42"/>
      <c r="R92" s="42"/>
    </row>
    <row r="93" spans="1:18" ht="14.5" x14ac:dyDescent="0.35">
      <c r="A93" s="3">
        <v>91</v>
      </c>
      <c r="B93" s="6">
        <v>85523</v>
      </c>
      <c r="C93" s="11">
        <v>86313.93</v>
      </c>
      <c r="D93" s="14">
        <f t="shared" si="4"/>
        <v>-9.1634108190878708E-3</v>
      </c>
      <c r="E93" s="16">
        <f t="shared" si="5"/>
        <v>-790.92999999999302</v>
      </c>
      <c r="F93" s="21">
        <f>IF(ISERROR('Racial Demographics'!C93/'Racial Demographics'!B93),"",'Racial Demographics'!C93/'Racial Demographics'!B93)</f>
        <v>0.81772154858926838</v>
      </c>
      <c r="G93" s="21">
        <f>IF(ISERROR('Racial Demographics'!E93),"",'Racial Demographics'!E93)</f>
        <v>7.7195608198964025E-2</v>
      </c>
      <c r="H93" s="21">
        <f>IF(ISERROR('Racial Demographics'!G93),"",'Racial Demographics'!G93)</f>
        <v>4.9483764601335314E-2</v>
      </c>
      <c r="I93" s="21">
        <f>IF(ISERROR('Racial Demographics'!J93/B93),"",'Racial Demographics'!J93/B93)</f>
        <v>2.8775884849689556E-2</v>
      </c>
      <c r="J93" s="21">
        <f>IF(ISERROR('Racial Demographics'!H93),"",'Racial Demographics'!H93)</f>
        <v>0.18227845141073162</v>
      </c>
      <c r="K93" s="32">
        <f>IF(ISERROR('Voting Age'!B93/B93),"",'Voting Age'!B93/B93)</f>
        <v>0.81676274218631251</v>
      </c>
      <c r="L93" s="35">
        <f>IF(ISERROR('Voting Age'!C93/'Voting Age'!B93),"",'Voting Age'!C93/'Voting Age'!B93)</f>
        <v>0.83759949607742079</v>
      </c>
      <c r="M93" s="35">
        <f>IF(ISERROR('Voting Age'!D93/'Voting Age'!B93),"",'Voting Age'!D93/'Voting Age'!B93)</f>
        <v>7.2653610490751877E-2</v>
      </c>
      <c r="N93" s="35">
        <f>IF(ISERROR('Voting Age'!E93/'Voting Age'!B93),"",'Voting Age'!E93/'Voting Age'!B93)</f>
        <v>3.8195040943709554E-2</v>
      </c>
      <c r="O93" s="35">
        <f>IF(ISERROR('Voting Age'!H93/'Voting Age'!B93),"",'Voting Age'!H93/'Voting Age'!B93)</f>
        <v>2.702857470079597E-2</v>
      </c>
      <c r="P93" s="35">
        <f>IF(ISERROR('Voting Age'!L93/'Voting Age'!B93),"",'Voting Age'!L93/'Voting Age'!B93)</f>
        <v>0.16240050392257915</v>
      </c>
      <c r="Q93" s="42"/>
      <c r="R93" s="42"/>
    </row>
    <row r="94" spans="1:18" ht="14.5" x14ac:dyDescent="0.35">
      <c r="A94" s="3">
        <v>92</v>
      </c>
      <c r="B94" s="7">
        <v>87322</v>
      </c>
      <c r="C94" s="12">
        <v>86313.93</v>
      </c>
      <c r="D94" s="15">
        <f t="shared" si="4"/>
        <v>1.1679111355490442E-2</v>
      </c>
      <c r="E94" s="17">
        <f t="shared" si="5"/>
        <v>1008.070000000007</v>
      </c>
      <c r="F94" s="20">
        <f>IF(ISERROR('Racial Demographics'!C94/'Racial Demographics'!B94),"",'Racial Demographics'!C94/'Racial Demographics'!B94)</f>
        <v>0.54837268958567142</v>
      </c>
      <c r="G94" s="20">
        <f>IF(ISERROR('Racial Demographics'!E94),"",'Racial Demographics'!E94)</f>
        <v>0.29871051968576073</v>
      </c>
      <c r="H94" s="20">
        <f>IF(ISERROR('Racial Demographics'!G94),"",'Racial Demographics'!G94)</f>
        <v>8.0666956780650931E-2</v>
      </c>
      <c r="I94" s="20">
        <f>IF(ISERROR('Racial Demographics'!J94/B94),"",'Racial Demographics'!J94/B94)</f>
        <v>2.127757037172763E-2</v>
      </c>
      <c r="J94" s="20">
        <f>IF(ISERROR('Racial Demographics'!H94),"",'Racial Demographics'!H94)</f>
        <v>0.45162731041432858</v>
      </c>
      <c r="K94" s="20">
        <f>IF(ISERROR('Voting Age'!B94/B94),"",'Voting Age'!B94/B94)</f>
        <v>0.77943702617896982</v>
      </c>
      <c r="L94" s="20">
        <f>IF(ISERROR('Voting Age'!C94/'Voting Age'!B94),"",'Voting Age'!C94/'Voting Age'!B94)</f>
        <v>0.59617701507449095</v>
      </c>
      <c r="M94" s="20">
        <f>IF(ISERROR('Voting Age'!D94/'Voting Age'!B94),"",'Voting Age'!D94/'Voting Age'!B94)</f>
        <v>0.28306544033381331</v>
      </c>
      <c r="N94" s="20">
        <f>IF(ISERROR('Voting Age'!E94/'Voting Age'!B94),"",'Voting Age'!E94/'Voting Age'!B94)</f>
        <v>6.6615732714289916E-2</v>
      </c>
      <c r="O94" s="20">
        <f>IF(ISERROR('Voting Age'!H94/'Voting Age'!B94),"",'Voting Age'!H94/'Voting Age'!B94)</f>
        <v>2.1260027621874174E-2</v>
      </c>
      <c r="P94" s="20">
        <f>IF(ISERROR('Voting Age'!L94/'Voting Age'!B94),"",'Voting Age'!L94/'Voting Age'!B94)</f>
        <v>0.40382298492550911</v>
      </c>
      <c r="Q94" s="42"/>
      <c r="R94" s="42"/>
    </row>
    <row r="95" spans="1:18" ht="14.5" x14ac:dyDescent="0.35">
      <c r="A95" s="3">
        <v>93</v>
      </c>
      <c r="B95" s="6">
        <v>84669</v>
      </c>
      <c r="C95" s="11">
        <v>86313.93</v>
      </c>
      <c r="D95" s="14">
        <f t="shared" si="4"/>
        <v>-1.9057526403907146E-2</v>
      </c>
      <c r="E95" s="16">
        <f t="shared" si="5"/>
        <v>-1644.929999999993</v>
      </c>
      <c r="F95" s="21">
        <f>IF(ISERROR('Racial Demographics'!C95/'Racial Demographics'!B95),"",'Racial Demographics'!C95/'Racial Demographics'!B95)</f>
        <v>0.85986606668320165</v>
      </c>
      <c r="G95" s="21">
        <f>IF(ISERROR('Racial Demographics'!E95),"",'Racial Demographics'!E95)</f>
        <v>4.1904356966540289E-2</v>
      </c>
      <c r="H95" s="21">
        <f>IF(ISERROR('Racial Demographics'!G95),"",'Racial Demographics'!G95)</f>
        <v>3.2030613329553911E-2</v>
      </c>
      <c r="I95" s="21">
        <f>IF(ISERROR('Racial Demographics'!J95/B95),"",'Racial Demographics'!J95/B95)</f>
        <v>2.7696087115709409E-2</v>
      </c>
      <c r="J95" s="21">
        <f>IF(ISERROR('Racial Demographics'!H95),"",'Racial Demographics'!H95)</f>
        <v>0.14013393331679835</v>
      </c>
      <c r="K95" s="32">
        <f>IF(ISERROR('Voting Age'!B95/B95),"",'Voting Age'!B95/B95)</f>
        <v>0.79579302932596341</v>
      </c>
      <c r="L95" s="35">
        <f>IF(ISERROR('Voting Age'!C95/'Voting Age'!B95),"",'Voting Age'!C95/'Voting Age'!B95)</f>
        <v>0.88077887769186247</v>
      </c>
      <c r="M95" s="35">
        <f>IF(ISERROR('Voting Age'!D95/'Voting Age'!B95),"",'Voting Age'!D95/'Voting Age'!B95)</f>
        <v>4.0249929503257689E-2</v>
      </c>
      <c r="N95" s="35">
        <f>IF(ISERROR('Voting Age'!E95/'Voting Age'!B95),"",'Voting Age'!E95/'Voting Age'!B95)</f>
        <v>2.4710963356535418E-2</v>
      </c>
      <c r="O95" s="35">
        <f>IF(ISERROR('Voting Age'!H95/'Voting Age'!B95),"",'Voting Age'!H95/'Voting Age'!B95)</f>
        <v>2.6239629558170944E-2</v>
      </c>
      <c r="P95" s="35">
        <f>IF(ISERROR('Voting Age'!L95/'Voting Age'!B95),"",'Voting Age'!L95/'Voting Age'!B95)</f>
        <v>0.11922112230813756</v>
      </c>
      <c r="Q95" s="42"/>
      <c r="R95" s="42"/>
    </row>
    <row r="96" spans="1:18" ht="14.5" x14ac:dyDescent="0.35">
      <c r="A96" s="3">
        <v>94</v>
      </c>
      <c r="B96" s="7">
        <v>85008</v>
      </c>
      <c r="C96" s="12">
        <v>86313.93</v>
      </c>
      <c r="D96" s="15">
        <f t="shared" si="4"/>
        <v>-1.5130002770120572E-2</v>
      </c>
      <c r="E96" s="17">
        <f t="shared" si="5"/>
        <v>-1305.929999999993</v>
      </c>
      <c r="F96" s="20">
        <f>IF(ISERROR('Racial Demographics'!C96/'Racial Demographics'!B96),"",'Racial Demographics'!C96/'Racial Demographics'!B96)</f>
        <v>0.80034820252211558</v>
      </c>
      <c r="G96" s="20">
        <f>IF(ISERROR('Racial Demographics'!E96),"",'Racial Demographics'!E96)</f>
        <v>3.3114530397139096E-2</v>
      </c>
      <c r="H96" s="20">
        <f>IF(ISERROR('Racial Demographics'!G96),"",'Racial Demographics'!G96)</f>
        <v>4.3407679277244496E-2</v>
      </c>
      <c r="I96" s="20">
        <f>IF(ISERROR('Racial Demographics'!J96/B96),"",'Racial Demographics'!J96/B96)</f>
        <v>9.2308959156785247E-2</v>
      </c>
      <c r="J96" s="20">
        <f>IF(ISERROR('Racial Demographics'!H96),"",'Racial Demographics'!H96)</f>
        <v>0.19965179747788445</v>
      </c>
      <c r="K96" s="20">
        <f>IF(ISERROR('Voting Age'!B96/B96),"",'Voting Age'!B96/B96)</f>
        <v>0.84752023338979865</v>
      </c>
      <c r="L96" s="20">
        <f>IF(ISERROR('Voting Age'!C96/'Voting Age'!B96),"",'Voting Age'!C96/'Voting Age'!B96)</f>
        <v>0.80455542292424287</v>
      </c>
      <c r="M96" s="20">
        <f>IF(ISERROR('Voting Age'!D96/'Voting Age'!B96),"",'Voting Age'!D96/'Voting Age'!B96)</f>
        <v>3.3450850845293284E-2</v>
      </c>
      <c r="N96" s="20">
        <f>IF(ISERROR('Voting Age'!E96/'Voting Age'!B96),"",'Voting Age'!E96/'Voting Age'!B96)</f>
        <v>4.0779501984843015E-2</v>
      </c>
      <c r="O96" s="20">
        <f>IF(ISERROR('Voting Age'!H96/'Voting Age'!B96),"",'Voting Age'!H96/'Voting Age'!B96)</f>
        <v>9.87702301307498E-2</v>
      </c>
      <c r="P96" s="20">
        <f>IF(ISERROR('Voting Age'!L96/'Voting Age'!B96),"",'Voting Age'!L96/'Voting Age'!B96)</f>
        <v>0.19544457707575716</v>
      </c>
      <c r="Q96" s="42"/>
      <c r="R96" s="42"/>
    </row>
    <row r="97" spans="1:18" ht="14.5" x14ac:dyDescent="0.35">
      <c r="A97" s="3">
        <v>95</v>
      </c>
      <c r="B97" s="6">
        <v>86397</v>
      </c>
      <c r="C97" s="11">
        <v>86313.93</v>
      </c>
      <c r="D97" s="14">
        <f t="shared" si="4"/>
        <v>9.6241707450937515E-4</v>
      </c>
      <c r="E97" s="16">
        <f t="shared" si="5"/>
        <v>83.070000000006985</v>
      </c>
      <c r="F97" s="21">
        <f>IF(ISERROR('Racial Demographics'!C97/'Racial Demographics'!B97),"",'Racial Demographics'!C97/'Racial Demographics'!B97)</f>
        <v>0.85688160468534791</v>
      </c>
      <c r="G97" s="21">
        <f>IF(ISERROR('Racial Demographics'!E97),"",'Racial Demographics'!E97)</f>
        <v>6.3046170584626776E-2</v>
      </c>
      <c r="H97" s="21">
        <f>IF(ISERROR('Racial Demographics'!G97),"",'Racial Demographics'!G97)</f>
        <v>3.156359595819299E-2</v>
      </c>
      <c r="I97" s="21">
        <f>IF(ISERROR('Racial Demographics'!J97/B97),"",'Racial Demographics'!J97/B97)</f>
        <v>1.1377709874185446E-2</v>
      </c>
      <c r="J97" s="21">
        <f>IF(ISERROR('Racial Demographics'!H97),"",'Racial Demographics'!H97)</f>
        <v>0.14311839531465212</v>
      </c>
      <c r="K97" s="32">
        <f>IF(ISERROR('Voting Age'!B97/B97),"",'Voting Age'!B97/B97)</f>
        <v>0.81671817308471362</v>
      </c>
      <c r="L97" s="35">
        <f>IF(ISERROR('Voting Age'!C97/'Voting Age'!B97),"",'Voting Age'!C97/'Voting Age'!B97)</f>
        <v>0.86597602108783767</v>
      </c>
      <c r="M97" s="35">
        <f>IF(ISERROR('Voting Age'!D97/'Voting Age'!B97),"",'Voting Age'!D97/'Voting Age'!B97)</f>
        <v>6.465236246138148E-2</v>
      </c>
      <c r="N97" s="35">
        <f>IF(ISERROR('Voting Age'!E97/'Voting Age'!B97),"",'Voting Age'!E97/'Voting Age'!B97)</f>
        <v>2.7181769224228339E-2</v>
      </c>
      <c r="O97" s="35">
        <f>IF(ISERROR('Voting Age'!H97/'Voting Age'!B97),"",'Voting Age'!H97/'Voting Age'!B97)</f>
        <v>1.1861908676057934E-2</v>
      </c>
      <c r="P97" s="35">
        <f>IF(ISERROR('Voting Age'!L97/'Voting Age'!B97),"",'Voting Age'!L97/'Voting Age'!B97)</f>
        <v>0.13402397891216236</v>
      </c>
      <c r="Q97" s="42"/>
      <c r="R97" s="42"/>
    </row>
    <row r="98" spans="1:18" ht="14.5" x14ac:dyDescent="0.35">
      <c r="A98" s="3">
        <v>96</v>
      </c>
      <c r="B98" s="7">
        <v>84706</v>
      </c>
      <c r="C98" s="12">
        <v>86313.93</v>
      </c>
      <c r="D98" s="15">
        <f t="shared" si="4"/>
        <v>-1.8628858632667902E-2</v>
      </c>
      <c r="E98" s="17">
        <f t="shared" si="5"/>
        <v>-1607.929999999993</v>
      </c>
      <c r="F98" s="20">
        <f>IF(ISERROR('Racial Demographics'!C98/'Racial Demographics'!B98),"",'Racial Demographics'!C98/'Racial Demographics'!B98)</f>
        <v>0.87712794843340491</v>
      </c>
      <c r="G98" s="20">
        <f>IF(ISERROR('Racial Demographics'!E98),"",'Racial Demographics'!E98)</f>
        <v>5.0704790687790713E-2</v>
      </c>
      <c r="H98" s="20">
        <f>IF(ISERROR('Racial Demographics'!G98),"",'Racial Demographics'!G98)</f>
        <v>3.7270087124878996E-2</v>
      </c>
      <c r="I98" s="20">
        <f>IF(ISERROR('Racial Demographics'!J98/B98),"",'Racial Demographics'!J98/B98)</f>
        <v>4.1437442447996601E-3</v>
      </c>
      <c r="J98" s="20">
        <f>IF(ISERROR('Racial Demographics'!H98),"",'Racial Demographics'!H98)</f>
        <v>0.12287205156659504</v>
      </c>
      <c r="K98" s="20">
        <f>IF(ISERROR('Voting Age'!B98/B98),"",'Voting Age'!B98/B98)</f>
        <v>0.80432318844001605</v>
      </c>
      <c r="L98" s="20">
        <f>IF(ISERROR('Voting Age'!C98/'Voting Age'!B98),"",'Voting Age'!C98/'Voting Age'!B98)</f>
        <v>0.89391026111461747</v>
      </c>
      <c r="M98" s="20">
        <f>IF(ISERROR('Voting Age'!D98/'Voting Age'!B98),"",'Voting Age'!D98/'Voting Age'!B98)</f>
        <v>5.1577108805096063E-2</v>
      </c>
      <c r="N98" s="20">
        <f>IF(ISERROR('Voting Age'!E98/'Voting Age'!B98),"",'Voting Age'!E98/'Voting Age'!B98)</f>
        <v>2.8401168337467527E-2</v>
      </c>
      <c r="O98" s="20">
        <f>IF(ISERROR('Voting Age'!H98/'Voting Age'!B98),"",'Voting Age'!H98/'Voting Age'!B98)</f>
        <v>4.344571487281854E-3</v>
      </c>
      <c r="P98" s="20">
        <f>IF(ISERROR('Voting Age'!L98/'Voting Age'!B98),"",'Voting Age'!L98/'Voting Age'!B98)</f>
        <v>0.10608973888538258</v>
      </c>
      <c r="Q98" s="42"/>
      <c r="R98" s="42"/>
    </row>
    <row r="99" spans="1:18" ht="14.5" x14ac:dyDescent="0.35">
      <c r="A99" s="3">
        <v>97</v>
      </c>
      <c r="B99" s="6">
        <v>84765</v>
      </c>
      <c r="C99" s="11">
        <v>86313.93</v>
      </c>
      <c r="D99" s="14">
        <f t="shared" ref="D99:D130" si="6">(B99-C99)/C99</f>
        <v>-1.7945307321772894E-2</v>
      </c>
      <c r="E99" s="16">
        <f t="shared" si="5"/>
        <v>-1548.929999999993</v>
      </c>
      <c r="F99" s="21">
        <f>IF(ISERROR('Racial Demographics'!C99/'Racial Demographics'!B99),"",'Racial Demographics'!C99/'Racial Demographics'!B99)</f>
        <v>0.9120863563970979</v>
      </c>
      <c r="G99" s="21">
        <f>IF(ISERROR('Racial Demographics'!E99),"",'Racial Demographics'!E99)</f>
        <v>2.8643897835191411E-2</v>
      </c>
      <c r="H99" s="21">
        <f>IF(ISERROR('Racial Demographics'!G99),"",'Racial Demographics'!G99)</f>
        <v>3.2088715861499438E-2</v>
      </c>
      <c r="I99" s="21">
        <f>IF(ISERROR('Racial Demographics'!J99/B99),"",'Racial Demographics'!J99/B99)</f>
        <v>3.7161564324898247E-3</v>
      </c>
      <c r="J99" s="21">
        <f>IF(ISERROR('Racial Demographics'!H99),"",'Racial Demographics'!H99)</f>
        <v>8.7913643602902145E-2</v>
      </c>
      <c r="K99" s="32">
        <f>IF(ISERROR('Voting Age'!B99/B99),"",'Voting Age'!B99/B99)</f>
        <v>0.80982716923258424</v>
      </c>
      <c r="L99" s="35">
        <f>IF(ISERROR('Voting Age'!C99/'Voting Age'!B99),"",'Voting Age'!C99/'Voting Age'!B99)</f>
        <v>0.91946973559618328</v>
      </c>
      <c r="M99" s="35">
        <f>IF(ISERROR('Voting Age'!D99/'Voting Age'!B99),"",'Voting Age'!D99/'Voting Age'!B99)</f>
        <v>3.0635880253478038E-2</v>
      </c>
      <c r="N99" s="35">
        <f>IF(ISERROR('Voting Age'!E99/'Voting Age'!B99),"",'Voting Age'!E99/'Voting Age'!B99)</f>
        <v>2.4852502003059218E-2</v>
      </c>
      <c r="O99" s="35">
        <f>IF(ISERROR('Voting Age'!H99/'Voting Age'!B99),"",'Voting Age'!H99/'Voting Age'!B99)</f>
        <v>3.8895768082161846E-3</v>
      </c>
      <c r="P99" s="35">
        <f>IF(ISERROR('Voting Age'!L99/'Voting Age'!B99),"",'Voting Age'!L99/'Voting Age'!B99)</f>
        <v>8.0530264403816734E-2</v>
      </c>
      <c r="Q99" s="42"/>
      <c r="R99" s="42"/>
    </row>
    <row r="100" spans="1:18" ht="14.5" x14ac:dyDescent="0.35">
      <c r="A100" s="3">
        <v>98</v>
      </c>
      <c r="B100" s="7">
        <v>85933</v>
      </c>
      <c r="C100" s="12">
        <v>86313.93</v>
      </c>
      <c r="D100" s="15">
        <f t="shared" si="6"/>
        <v>-4.4133084891395053E-3</v>
      </c>
      <c r="E100" s="17">
        <f t="shared" si="5"/>
        <v>-380.92999999999302</v>
      </c>
      <c r="F100" s="20">
        <f>IF(ISERROR('Racial Demographics'!C100/'Racial Demographics'!B100),"",'Racial Demographics'!C100/'Racial Demographics'!B100)</f>
        <v>0.95928223150594072</v>
      </c>
      <c r="G100" s="20">
        <f>IF(ISERROR('Racial Demographics'!E100),"",'Racial Demographics'!E100)</f>
        <v>2.1388756356696497E-2</v>
      </c>
      <c r="H100" s="20">
        <f>IF(ISERROR('Racial Demographics'!G100),"",'Racial Demographics'!G100)</f>
        <v>9.9961597989131068E-3</v>
      </c>
      <c r="I100" s="20">
        <f>IF(ISERROR('Racial Demographics'!J100/B100),"",'Racial Demographics'!J100/B100)</f>
        <v>3.4212700592321926E-3</v>
      </c>
      <c r="J100" s="20">
        <f>IF(ISERROR('Racial Demographics'!H100),"",'Racial Demographics'!H100)</f>
        <v>4.0717768494059323E-2</v>
      </c>
      <c r="K100" s="20">
        <f>IF(ISERROR('Voting Age'!B100/B100),"",'Voting Age'!B100/B100)</f>
        <v>0.83063549509501589</v>
      </c>
      <c r="L100" s="20">
        <f>IF(ISERROR('Voting Age'!C100/'Voting Age'!B100),"",'Voting Age'!C100/'Voting Age'!B100)</f>
        <v>0.94726740357808314</v>
      </c>
      <c r="M100" s="20">
        <f>IF(ISERROR('Voting Age'!D100/'Voting Age'!B100),"",'Voting Age'!D100/'Voting Age'!B100)</f>
        <v>2.1799128595245101E-2</v>
      </c>
      <c r="N100" s="20">
        <f>IF(ISERROR('Voting Age'!E100/'Voting Age'!B100),"",'Voting Age'!E100/'Voting Age'!B100)</f>
        <v>8.8681544992224599E-3</v>
      </c>
      <c r="O100" s="20">
        <f>IF(ISERROR('Voting Age'!H100/'Voting Age'!B100),"",'Voting Age'!H100/'Voting Age'!B100)</f>
        <v>3.3903529049160116E-3</v>
      </c>
      <c r="P100" s="20">
        <f>IF(ISERROR('Voting Age'!L100/'Voting Age'!B100),"",'Voting Age'!L100/'Voting Age'!B100)</f>
        <v>5.2732596421916814E-2</v>
      </c>
      <c r="Q100" s="42"/>
      <c r="R100" s="42"/>
    </row>
    <row r="101" spans="1:18" ht="14.5" x14ac:dyDescent="0.35">
      <c r="A101" s="3">
        <v>99</v>
      </c>
      <c r="B101" s="6">
        <v>86318</v>
      </c>
      <c r="C101" s="11">
        <v>86313.93</v>
      </c>
      <c r="D101" s="14">
        <f t="shared" si="6"/>
        <v>4.7153454836397618E-5</v>
      </c>
      <c r="E101" s="16">
        <f t="shared" si="5"/>
        <v>4.0700000000069849</v>
      </c>
      <c r="F101" s="21">
        <f>IF(ISERROR('Racial Demographics'!C101/'Racial Demographics'!B101),"",'Racial Demographics'!C101/'Racial Demographics'!B101)</f>
        <v>0.92569336638939737</v>
      </c>
      <c r="G101" s="21">
        <f>IF(ISERROR('Racial Demographics'!E101),"",'Racial Demographics'!E101)</f>
        <v>2.1443963020459231E-2</v>
      </c>
      <c r="H101" s="21">
        <f>IF(ISERROR('Racial Demographics'!G101),"",'Racial Demographics'!G101)</f>
        <v>1.6786765216988346E-2</v>
      </c>
      <c r="I101" s="21">
        <f>IF(ISERROR('Racial Demographics'!J101/B101),"",'Racial Demographics'!J101/B101)</f>
        <v>6.2095970712945153E-3</v>
      </c>
      <c r="J101" s="21">
        <f>IF(ISERROR('Racial Demographics'!H101),"",'Racial Demographics'!H101)</f>
        <v>7.4306633610602649E-2</v>
      </c>
      <c r="K101" s="32">
        <f>IF(ISERROR('Voting Age'!B101/B101),"",'Voting Age'!B101/B101)</f>
        <v>0.8095530480316967</v>
      </c>
      <c r="L101" s="35">
        <f>IF(ISERROR('Voting Age'!C101/'Voting Age'!B101),"",'Voting Age'!C101/'Voting Age'!B101)</f>
        <v>0.93593211122082454</v>
      </c>
      <c r="M101" s="35">
        <f>IF(ISERROR('Voting Age'!D101/'Voting Age'!B101),"",'Voting Age'!D101/'Voting Age'!B101)</f>
        <v>2.0678601582735871E-2</v>
      </c>
      <c r="N101" s="35">
        <f>IF(ISERROR('Voting Age'!E101/'Voting Age'!B101),"",'Voting Age'!E101/'Voting Age'!B101)</f>
        <v>1.3551997023426209E-2</v>
      </c>
      <c r="O101" s="35">
        <f>IF(ISERROR('Voting Age'!H101/'Voting Age'!B101),"",'Voting Age'!H101/'Voting Age'!B101)</f>
        <v>5.6526281143118818E-3</v>
      </c>
      <c r="P101" s="35">
        <f>IF(ISERROR('Voting Age'!L101/'Voting Age'!B101),"",'Voting Age'!L101/'Voting Age'!B101)</f>
        <v>6.4067888779175436E-2</v>
      </c>
      <c r="Q101" s="42"/>
      <c r="R101" s="42"/>
    </row>
    <row r="102" spans="1:18" ht="14.5" x14ac:dyDescent="0.35">
      <c r="A102" s="3">
        <v>100</v>
      </c>
      <c r="B102" s="6">
        <v>87063</v>
      </c>
      <c r="C102" s="11">
        <v>86313.93</v>
      </c>
      <c r="D102" s="14">
        <f t="shared" si="6"/>
        <v>8.6784369568157424E-3</v>
      </c>
      <c r="E102" s="16">
        <f t="shared" si="5"/>
        <v>749.07000000000698</v>
      </c>
      <c r="F102" s="21">
        <f>IF(ISERROR('Racial Demographics'!C102/'Racial Demographics'!B102),"",'Racial Demographics'!C102/'Racial Demographics'!B102)</f>
        <v>0.93608076909823923</v>
      </c>
      <c r="G102" s="21">
        <f>IF(ISERROR('Racial Demographics'!E102),"",'Racial Demographics'!E102)</f>
        <v>3.5112504737948386E-2</v>
      </c>
      <c r="H102" s="21">
        <f>IF(ISERROR('Racial Demographics'!G102),"",'Racial Demographics'!G102)</f>
        <v>1.4897258307202831E-2</v>
      </c>
      <c r="I102" s="21">
        <f>IF(ISERROR('Racial Demographics'!J102/B102),"",'Racial Demographics'!J102/B102)</f>
        <v>2.8599979325316148E-3</v>
      </c>
      <c r="J102" s="21">
        <f>IF(ISERROR('Racial Demographics'!H102),"",'Racial Demographics'!H102)</f>
        <v>6.3919230901760798E-2</v>
      </c>
      <c r="K102" s="32">
        <f>IF(ISERROR('Voting Age'!B102/B102),"",'Voting Age'!B102/B102)</f>
        <v>0.81782157747837769</v>
      </c>
      <c r="L102" s="35">
        <f>IF(ISERROR('Voting Age'!C102/'Voting Age'!B102),"",'Voting Age'!C102/'Voting Age'!B102)</f>
        <v>0.92507232942894857</v>
      </c>
      <c r="M102" s="35">
        <f>IF(ISERROR('Voting Age'!D102/'Voting Age'!B102),"",'Voting Age'!D102/'Voting Age'!B102)</f>
        <v>3.9970787337434345E-2</v>
      </c>
      <c r="N102" s="35">
        <f>IF(ISERROR('Voting Age'!E102/'Voting Age'!B102),"",'Voting Age'!E102/'Voting Age'!B102)</f>
        <v>1.3370410943512823E-2</v>
      </c>
      <c r="O102" s="35">
        <f>IF(ISERROR('Voting Age'!H102/'Voting Age'!B102),"",'Voting Age'!H102/'Voting Age'!B102)</f>
        <v>2.99148900311789E-3</v>
      </c>
      <c r="P102" s="35">
        <f>IF(ISERROR('Voting Age'!L102/'Voting Age'!B102),"",'Voting Age'!L102/'Voting Age'!B102)</f>
        <v>7.4927670571051375E-2</v>
      </c>
      <c r="Q102" s="42"/>
      <c r="R102" s="42"/>
    </row>
    <row r="103" spans="1:18" ht="14.5" x14ac:dyDescent="0.35">
      <c r="A103" s="4" t="s">
        <v>1</v>
      </c>
      <c r="B103" s="8">
        <f>SUM(B3:B102)</f>
        <v>8631393</v>
      </c>
    </row>
    <row r="104" spans="1:18" ht="14.5" x14ac:dyDescent="0.35">
      <c r="A104" s="4" t="s">
        <v>2</v>
      </c>
      <c r="B104" s="9">
        <f>SUM(C3:C102)</f>
        <v>8631392.9999999888</v>
      </c>
    </row>
    <row r="105" spans="1:18" ht="14.5" x14ac:dyDescent="0.35">
      <c r="A105" s="4" t="s">
        <v>3</v>
      </c>
      <c r="B105" s="9">
        <f>SUM(C3:C102) - SUM(B3:B102)</f>
        <v>0</v>
      </c>
    </row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3">
    <mergeCell ref="B1:E1"/>
    <mergeCell ref="F1:J1"/>
    <mergeCell ref="L1:P1"/>
  </mergeCells>
  <printOptions gridLine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B4" sqref="B4"/>
    </sheetView>
  </sheetViews>
  <sheetFormatPr defaultColWidth="9.26953125" defaultRowHeight="12.5" x14ac:dyDescent="0.25"/>
  <cols>
    <col min="1" max="2" width="12" customWidth="1"/>
    <col min="3" max="3" width="13.1796875" customWidth="1"/>
    <col min="4" max="4" width="13.54296875" customWidth="1"/>
    <col min="5" max="5" width="10.54296875" customWidth="1"/>
    <col min="6" max="6" width="12.7265625" customWidth="1"/>
    <col min="7" max="7" width="10.7265625" customWidth="1"/>
    <col min="8" max="8" width="11.26953125" customWidth="1"/>
    <col min="9" max="9" width="13.7265625" customWidth="1"/>
    <col min="10" max="10" width="12" customWidth="1"/>
    <col min="11" max="11" width="13.54296875" customWidth="1"/>
    <col min="12" max="12" width="9.81640625" customWidth="1"/>
    <col min="13" max="14" width="11.26953125" customWidth="1"/>
    <col min="15" max="15" width="12.1796875" customWidth="1"/>
    <col min="16" max="252" width="9.1796875" bestFit="1"/>
  </cols>
  <sheetData>
    <row r="1" spans="1:252" ht="15" customHeight="1" x14ac:dyDescent="0.35">
      <c r="A1" s="45" t="s">
        <v>0</v>
      </c>
      <c r="B1" s="46" t="s">
        <v>18</v>
      </c>
      <c r="C1" s="88" t="s">
        <v>18</v>
      </c>
      <c r="D1" s="88"/>
      <c r="E1" s="49"/>
      <c r="F1" s="53" t="s">
        <v>18</v>
      </c>
      <c r="G1" s="53"/>
      <c r="H1" s="56"/>
      <c r="I1" s="89" t="s">
        <v>18</v>
      </c>
      <c r="J1" s="89"/>
      <c r="K1" s="89"/>
      <c r="L1" s="89"/>
      <c r="M1" s="89"/>
      <c r="N1" s="60"/>
      <c r="O1" s="63" t="s">
        <v>18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</row>
    <row r="2" spans="1:252" ht="17.25" customHeight="1" x14ac:dyDescent="0.35">
      <c r="A2" s="45"/>
      <c r="B2" s="47" t="s">
        <v>19</v>
      </c>
      <c r="C2" s="50" t="s">
        <v>20</v>
      </c>
      <c r="D2" s="50" t="s">
        <v>21</v>
      </c>
      <c r="E2" s="50" t="s">
        <v>22</v>
      </c>
      <c r="F2" s="54" t="s">
        <v>12</v>
      </c>
      <c r="G2" s="54" t="s">
        <v>23</v>
      </c>
      <c r="H2" s="57" t="s">
        <v>24</v>
      </c>
      <c r="I2" s="61" t="s">
        <v>25</v>
      </c>
      <c r="J2" s="61" t="s">
        <v>13</v>
      </c>
      <c r="K2" s="61" t="s">
        <v>26</v>
      </c>
      <c r="L2" s="61" t="s">
        <v>27</v>
      </c>
      <c r="M2" s="61" t="s">
        <v>28</v>
      </c>
      <c r="N2" s="61" t="s">
        <v>29</v>
      </c>
      <c r="O2" s="64" t="s">
        <v>14</v>
      </c>
    </row>
    <row r="3" spans="1:252" ht="14.5" x14ac:dyDescent="0.35">
      <c r="A3" s="45">
        <v>1</v>
      </c>
      <c r="B3" s="48">
        <f>'Population Totals'!B3</f>
        <v>87974</v>
      </c>
      <c r="C3" s="48">
        <v>34728</v>
      </c>
      <c r="D3" s="48">
        <v>24281</v>
      </c>
      <c r="E3" s="51">
        <f t="shared" ref="E3:E34" si="0">IF(ISERROR(D3/B3),"",D3/B3)</f>
        <v>0.27600200059108371</v>
      </c>
      <c r="F3" s="48">
        <v>18031</v>
      </c>
      <c r="G3" s="55">
        <f t="shared" ref="G3:G34" si="1">IF(ISERROR(F3/B3),"",F3/B3)</f>
        <v>0.20495828312910633</v>
      </c>
      <c r="H3" s="58">
        <f t="shared" ref="H3:H34" si="2">IF(ISERROR(O3/B3),"",O3/B3)</f>
        <v>0.60524700479687177</v>
      </c>
      <c r="I3" s="62">
        <v>568</v>
      </c>
      <c r="J3" s="62">
        <v>8310</v>
      </c>
      <c r="K3" s="62">
        <v>69816</v>
      </c>
      <c r="L3" s="62">
        <v>77915</v>
      </c>
      <c r="M3" s="62">
        <f t="shared" ref="M3:M34" si="3">B3-C3</f>
        <v>53246</v>
      </c>
      <c r="N3" s="62">
        <v>56</v>
      </c>
      <c r="O3" s="65">
        <f t="shared" ref="O3:O34" si="4">B3-C3</f>
        <v>53246</v>
      </c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</row>
    <row r="4" spans="1:252" ht="14.5" x14ac:dyDescent="0.35">
      <c r="A4" s="45">
        <v>2</v>
      </c>
      <c r="B4" s="12">
        <f>'Population Totals'!B4</f>
        <v>87354</v>
      </c>
      <c r="C4" s="12">
        <v>54985</v>
      </c>
      <c r="D4" s="12">
        <v>10342</v>
      </c>
      <c r="E4" s="52">
        <f t="shared" si="0"/>
        <v>0.11839183094076974</v>
      </c>
      <c r="F4" s="12">
        <v>14931</v>
      </c>
      <c r="G4" s="52">
        <f t="shared" si="1"/>
        <v>0.17092520090665567</v>
      </c>
      <c r="H4" s="59">
        <f t="shared" si="2"/>
        <v>0.37054971724248459</v>
      </c>
      <c r="I4" s="12">
        <v>542</v>
      </c>
      <c r="J4" s="12">
        <v>4646</v>
      </c>
      <c r="K4" s="12">
        <v>72436</v>
      </c>
      <c r="L4" s="12">
        <v>78344</v>
      </c>
      <c r="M4" s="12">
        <f t="shared" si="3"/>
        <v>32369</v>
      </c>
      <c r="N4" s="12">
        <v>54</v>
      </c>
      <c r="O4" s="12">
        <f t="shared" si="4"/>
        <v>32369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</row>
    <row r="5" spans="1:252" ht="14.5" x14ac:dyDescent="0.35">
      <c r="A5" s="45">
        <v>3</v>
      </c>
      <c r="B5" s="48">
        <f>'Population Totals'!B5</f>
        <v>87599</v>
      </c>
      <c r="C5" s="48">
        <v>38359</v>
      </c>
      <c r="D5" s="48">
        <v>12388</v>
      </c>
      <c r="E5" s="51">
        <f t="shared" si="0"/>
        <v>0.14141713946506237</v>
      </c>
      <c r="F5" s="48">
        <v>24976</v>
      </c>
      <c r="G5" s="55">
        <f t="shared" si="1"/>
        <v>0.28511741001609608</v>
      </c>
      <c r="H5" s="58">
        <f t="shared" si="2"/>
        <v>0.5621068733661343</v>
      </c>
      <c r="I5" s="62">
        <v>1195</v>
      </c>
      <c r="J5" s="62">
        <v>10057</v>
      </c>
      <c r="K5" s="62">
        <v>62515</v>
      </c>
      <c r="L5" s="62">
        <v>76625</v>
      </c>
      <c r="M5" s="62">
        <f t="shared" si="3"/>
        <v>49240</v>
      </c>
      <c r="N5" s="62">
        <v>65</v>
      </c>
      <c r="O5" s="65">
        <f t="shared" si="4"/>
        <v>49240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</row>
    <row r="6" spans="1:252" ht="14.5" x14ac:dyDescent="0.35">
      <c r="A6" s="45">
        <v>4</v>
      </c>
      <c r="B6" s="12">
        <f>'Population Totals'!B6</f>
        <v>85101</v>
      </c>
      <c r="C6" s="12">
        <v>53963</v>
      </c>
      <c r="D6" s="12">
        <v>6087</v>
      </c>
      <c r="E6" s="52">
        <f t="shared" si="0"/>
        <v>7.1526774068459836E-2</v>
      </c>
      <c r="F6" s="12">
        <v>12151</v>
      </c>
      <c r="G6" s="52">
        <f t="shared" si="1"/>
        <v>0.14278328104252594</v>
      </c>
      <c r="H6" s="59">
        <f t="shared" si="2"/>
        <v>0.36589464283615941</v>
      </c>
      <c r="I6" s="12">
        <v>716</v>
      </c>
      <c r="J6" s="12">
        <v>10238</v>
      </c>
      <c r="K6" s="12">
        <v>72975</v>
      </c>
      <c r="L6" s="12">
        <v>76251</v>
      </c>
      <c r="M6" s="12">
        <f t="shared" si="3"/>
        <v>31138</v>
      </c>
      <c r="N6" s="12">
        <v>42</v>
      </c>
      <c r="O6" s="12">
        <f t="shared" si="4"/>
        <v>31138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</row>
    <row r="7" spans="1:252" ht="14.5" x14ac:dyDescent="0.35">
      <c r="A7" s="45">
        <v>5</v>
      </c>
      <c r="B7" s="48">
        <f>'Population Totals'!B7</f>
        <v>86821</v>
      </c>
      <c r="C7" s="48">
        <v>59597</v>
      </c>
      <c r="D7" s="48">
        <v>5089</v>
      </c>
      <c r="E7" s="51">
        <f t="shared" si="0"/>
        <v>5.8614851245666372E-2</v>
      </c>
      <c r="F7" s="48">
        <v>8521</v>
      </c>
      <c r="G7" s="55">
        <f t="shared" si="1"/>
        <v>9.8144458138008081E-2</v>
      </c>
      <c r="H7" s="58">
        <f t="shared" si="2"/>
        <v>0.31356469057025377</v>
      </c>
      <c r="I7" s="62">
        <v>226</v>
      </c>
      <c r="J7" s="62">
        <v>10111</v>
      </c>
      <c r="K7" s="62">
        <v>78281</v>
      </c>
      <c r="L7" s="62">
        <v>77907</v>
      </c>
      <c r="M7" s="62">
        <f t="shared" si="3"/>
        <v>27224</v>
      </c>
      <c r="N7" s="62">
        <v>43</v>
      </c>
      <c r="O7" s="65">
        <f t="shared" si="4"/>
        <v>27224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</row>
    <row r="8" spans="1:252" ht="14.5" x14ac:dyDescent="0.35">
      <c r="A8" s="45">
        <v>6</v>
      </c>
      <c r="B8" s="12">
        <f>'Population Totals'!B8</f>
        <v>87770</v>
      </c>
      <c r="C8" s="12">
        <v>46156</v>
      </c>
      <c r="D8" s="12">
        <v>4055</v>
      </c>
      <c r="E8" s="52">
        <f t="shared" si="0"/>
        <v>4.6200296228779768E-2</v>
      </c>
      <c r="F8" s="12">
        <v>15349</v>
      </c>
      <c r="G8" s="52">
        <f t="shared" si="1"/>
        <v>0.17487752079298166</v>
      </c>
      <c r="H8" s="59">
        <f t="shared" si="2"/>
        <v>0.47412555542896206</v>
      </c>
      <c r="I8" s="12">
        <v>471</v>
      </c>
      <c r="J8" s="12">
        <v>19036</v>
      </c>
      <c r="K8" s="12">
        <v>72371</v>
      </c>
      <c r="L8" s="12">
        <v>77364</v>
      </c>
      <c r="M8" s="12">
        <f t="shared" si="3"/>
        <v>41614</v>
      </c>
      <c r="N8" s="12">
        <v>57</v>
      </c>
      <c r="O8" s="12">
        <f t="shared" si="4"/>
        <v>41614</v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</row>
    <row r="9" spans="1:252" ht="14.5" x14ac:dyDescent="0.35">
      <c r="A9" s="45">
        <v>7</v>
      </c>
      <c r="B9" s="48">
        <f>'Population Totals'!B9</f>
        <v>85288</v>
      </c>
      <c r="C9" s="48">
        <v>33556</v>
      </c>
      <c r="D9" s="48">
        <v>10310</v>
      </c>
      <c r="E9" s="51">
        <f t="shared" si="0"/>
        <v>0.12088453240784167</v>
      </c>
      <c r="F9" s="48">
        <v>24053</v>
      </c>
      <c r="G9" s="55">
        <f t="shared" si="1"/>
        <v>0.28202091736234874</v>
      </c>
      <c r="H9" s="58">
        <f t="shared" si="2"/>
        <v>0.6065566081981052</v>
      </c>
      <c r="I9" s="62">
        <v>1110</v>
      </c>
      <c r="J9" s="62">
        <v>16001</v>
      </c>
      <c r="K9" s="62">
        <v>61135</v>
      </c>
      <c r="L9" s="62">
        <v>74420</v>
      </c>
      <c r="M9" s="62">
        <f t="shared" si="3"/>
        <v>51732</v>
      </c>
      <c r="N9" s="62">
        <v>48</v>
      </c>
      <c r="O9" s="65">
        <f t="shared" si="4"/>
        <v>51732</v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252" ht="14.5" x14ac:dyDescent="0.35">
      <c r="A10" s="45">
        <v>8</v>
      </c>
      <c r="B10" s="12">
        <f>'Population Totals'!B10</f>
        <v>85720</v>
      </c>
      <c r="C10" s="12">
        <v>37512</v>
      </c>
      <c r="D10" s="12">
        <v>5268</v>
      </c>
      <c r="E10" s="52">
        <f t="shared" si="0"/>
        <v>6.1455902939804012E-2</v>
      </c>
      <c r="F10" s="12">
        <v>21855</v>
      </c>
      <c r="G10" s="52">
        <f t="shared" si="1"/>
        <v>0.25495800279981334</v>
      </c>
      <c r="H10" s="59">
        <f t="shared" si="2"/>
        <v>0.56238917405506295</v>
      </c>
      <c r="I10" s="12">
        <v>675</v>
      </c>
      <c r="J10" s="12">
        <v>19249</v>
      </c>
      <c r="K10" s="12">
        <v>63777</v>
      </c>
      <c r="L10" s="12">
        <v>74726</v>
      </c>
      <c r="M10" s="12">
        <f t="shared" si="3"/>
        <v>48208</v>
      </c>
      <c r="N10" s="12">
        <v>53</v>
      </c>
      <c r="O10" s="12">
        <f t="shared" si="4"/>
        <v>48208</v>
      </c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252" ht="14.5" x14ac:dyDescent="0.35">
      <c r="A11" s="45">
        <v>9</v>
      </c>
      <c r="B11" s="48">
        <f>'Population Totals'!B11</f>
        <v>86111</v>
      </c>
      <c r="C11" s="48">
        <v>40492</v>
      </c>
      <c r="D11" s="48">
        <v>15501</v>
      </c>
      <c r="E11" s="51">
        <f t="shared" si="0"/>
        <v>0.18001184517657443</v>
      </c>
      <c r="F11" s="48">
        <v>15019</v>
      </c>
      <c r="G11" s="55">
        <f t="shared" si="1"/>
        <v>0.1744144185992498</v>
      </c>
      <c r="H11" s="58">
        <f t="shared" si="2"/>
        <v>0.52976971583189136</v>
      </c>
      <c r="I11" s="62">
        <v>524</v>
      </c>
      <c r="J11" s="62">
        <v>11982</v>
      </c>
      <c r="K11" s="62">
        <v>71023</v>
      </c>
      <c r="L11" s="62">
        <v>75516</v>
      </c>
      <c r="M11" s="62">
        <f t="shared" si="3"/>
        <v>45619</v>
      </c>
      <c r="N11" s="62">
        <v>147</v>
      </c>
      <c r="O11" s="65">
        <f t="shared" si="4"/>
        <v>45619</v>
      </c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252" ht="14.5" x14ac:dyDescent="0.35">
      <c r="A12" s="45">
        <v>10</v>
      </c>
      <c r="B12" s="12">
        <f>'Population Totals'!B12</f>
        <v>87812</v>
      </c>
      <c r="C12" s="12">
        <v>42572</v>
      </c>
      <c r="D12" s="12">
        <v>15138</v>
      </c>
      <c r="E12" s="52">
        <f t="shared" si="0"/>
        <v>0.17239101717305153</v>
      </c>
      <c r="F12" s="12">
        <v>22898</v>
      </c>
      <c r="G12" s="52">
        <f t="shared" si="1"/>
        <v>0.26076162711246753</v>
      </c>
      <c r="H12" s="59">
        <f t="shared" si="2"/>
        <v>0.51519154557463676</v>
      </c>
      <c r="I12" s="12">
        <v>632</v>
      </c>
      <c r="J12" s="12">
        <v>5858</v>
      </c>
      <c r="K12" s="12">
        <v>64787</v>
      </c>
      <c r="L12" s="12">
        <v>77252</v>
      </c>
      <c r="M12" s="12">
        <f t="shared" si="3"/>
        <v>45240</v>
      </c>
      <c r="N12" s="12">
        <v>111</v>
      </c>
      <c r="O12" s="12">
        <f t="shared" si="4"/>
        <v>45240</v>
      </c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252" ht="14.5" x14ac:dyDescent="0.35">
      <c r="A13" s="45">
        <v>11</v>
      </c>
      <c r="B13" s="48">
        <f>'Population Totals'!B13</f>
        <v>85651</v>
      </c>
      <c r="C13" s="48">
        <v>40357</v>
      </c>
      <c r="D13" s="48">
        <v>13762</v>
      </c>
      <c r="E13" s="51">
        <f t="shared" si="0"/>
        <v>0.16067529859546298</v>
      </c>
      <c r="F13" s="48">
        <v>11843</v>
      </c>
      <c r="G13" s="55">
        <f t="shared" si="1"/>
        <v>0.13827042299564513</v>
      </c>
      <c r="H13" s="58">
        <f t="shared" si="2"/>
        <v>0.52882044576245457</v>
      </c>
      <c r="I13" s="62">
        <v>298</v>
      </c>
      <c r="J13" s="62">
        <v>16023</v>
      </c>
      <c r="K13" s="62">
        <v>73724</v>
      </c>
      <c r="L13" s="62">
        <v>75364</v>
      </c>
      <c r="M13" s="62">
        <f t="shared" si="3"/>
        <v>45294</v>
      </c>
      <c r="N13" s="62">
        <v>103</v>
      </c>
      <c r="O13" s="65">
        <f t="shared" si="4"/>
        <v>45294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</row>
    <row r="14" spans="1:252" ht="14.5" x14ac:dyDescent="0.35">
      <c r="A14" s="45">
        <v>12</v>
      </c>
      <c r="B14" s="12">
        <f>'Population Totals'!B14</f>
        <v>85069</v>
      </c>
      <c r="C14" s="12">
        <v>47764</v>
      </c>
      <c r="D14" s="12">
        <v>5791</v>
      </c>
      <c r="E14" s="52">
        <f t="shared" si="0"/>
        <v>6.8074151571077601E-2</v>
      </c>
      <c r="F14" s="12">
        <v>11722</v>
      </c>
      <c r="G14" s="52">
        <f t="shared" si="1"/>
        <v>0.13779402602593188</v>
      </c>
      <c r="H14" s="59">
        <f t="shared" si="2"/>
        <v>0.43852637270921252</v>
      </c>
      <c r="I14" s="12">
        <v>308</v>
      </c>
      <c r="J14" s="12">
        <v>16500</v>
      </c>
      <c r="K14" s="12">
        <v>73305</v>
      </c>
      <c r="L14" s="12">
        <v>74511</v>
      </c>
      <c r="M14" s="12">
        <f t="shared" si="3"/>
        <v>37305</v>
      </c>
      <c r="N14" s="12">
        <v>56</v>
      </c>
      <c r="O14" s="12">
        <f t="shared" si="4"/>
        <v>37305</v>
      </c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</row>
    <row r="15" spans="1:252" ht="14.5" x14ac:dyDescent="0.35">
      <c r="A15" s="45">
        <v>13</v>
      </c>
      <c r="B15" s="48">
        <f>'Population Totals'!B15</f>
        <v>85843</v>
      </c>
      <c r="C15" s="48">
        <v>43191</v>
      </c>
      <c r="D15" s="48">
        <v>8200</v>
      </c>
      <c r="E15" s="51">
        <f t="shared" si="0"/>
        <v>9.552322262735459E-2</v>
      </c>
      <c r="F15" s="48">
        <v>11251</v>
      </c>
      <c r="G15" s="55">
        <f t="shared" si="1"/>
        <v>0.13106485094882517</v>
      </c>
      <c r="H15" s="58">
        <f t="shared" si="2"/>
        <v>0.49686054774413757</v>
      </c>
      <c r="I15" s="62">
        <v>360</v>
      </c>
      <c r="J15" s="62">
        <v>20279</v>
      </c>
      <c r="K15" s="62">
        <v>74888</v>
      </c>
      <c r="L15" s="62">
        <v>77251</v>
      </c>
      <c r="M15" s="62">
        <f t="shared" si="3"/>
        <v>42652</v>
      </c>
      <c r="N15" s="62">
        <v>57</v>
      </c>
      <c r="O15" s="65">
        <f t="shared" si="4"/>
        <v>42652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1:252" ht="14.5" x14ac:dyDescent="0.35">
      <c r="A16" s="45">
        <v>14</v>
      </c>
      <c r="B16" s="12">
        <f>'Population Totals'!B16</f>
        <v>86964</v>
      </c>
      <c r="C16" s="12">
        <v>49519</v>
      </c>
      <c r="D16" s="12">
        <v>3962</v>
      </c>
      <c r="E16" s="52">
        <f t="shared" si="0"/>
        <v>4.5559081918954969E-2</v>
      </c>
      <c r="F16" s="12">
        <v>9178</v>
      </c>
      <c r="G16" s="52">
        <f t="shared" si="1"/>
        <v>0.10553792373855848</v>
      </c>
      <c r="H16" s="59">
        <f t="shared" si="2"/>
        <v>0.43058047007957317</v>
      </c>
      <c r="I16" s="12">
        <v>198</v>
      </c>
      <c r="J16" s="12">
        <v>20358</v>
      </c>
      <c r="K16" s="12">
        <v>77744</v>
      </c>
      <c r="L16" s="12">
        <v>77630</v>
      </c>
      <c r="M16" s="12">
        <f t="shared" si="3"/>
        <v>37445</v>
      </c>
      <c r="N16" s="12">
        <v>43</v>
      </c>
      <c r="O16" s="12">
        <f t="shared" si="4"/>
        <v>37445</v>
      </c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1:32" ht="14.5" x14ac:dyDescent="0.35">
      <c r="A17" s="45">
        <v>15</v>
      </c>
      <c r="B17" s="48">
        <f>'Population Totals'!B17</f>
        <v>86181</v>
      </c>
      <c r="C17" s="48">
        <v>53849</v>
      </c>
      <c r="D17" s="48">
        <v>2911</v>
      </c>
      <c r="E17" s="51">
        <f t="shared" si="0"/>
        <v>3.377774683514928E-2</v>
      </c>
      <c r="F17" s="48">
        <v>5874</v>
      </c>
      <c r="G17" s="55">
        <f t="shared" si="1"/>
        <v>6.8158874926027777E-2</v>
      </c>
      <c r="H17" s="58">
        <f t="shared" si="2"/>
        <v>0.37516389923533028</v>
      </c>
      <c r="I17" s="62">
        <v>107</v>
      </c>
      <c r="J17" s="62">
        <v>19618</v>
      </c>
      <c r="K17" s="62">
        <v>80285</v>
      </c>
      <c r="L17" s="62">
        <v>78270</v>
      </c>
      <c r="M17" s="62">
        <f t="shared" si="3"/>
        <v>32332</v>
      </c>
      <c r="N17" s="62">
        <v>43</v>
      </c>
      <c r="O17" s="65">
        <f t="shared" si="4"/>
        <v>32332</v>
      </c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</row>
    <row r="18" spans="1:32" ht="14.5" x14ac:dyDescent="0.35">
      <c r="A18" s="45">
        <v>16</v>
      </c>
      <c r="B18" s="12">
        <f>'Population Totals'!B18</f>
        <v>87344</v>
      </c>
      <c r="C18" s="12">
        <v>55830</v>
      </c>
      <c r="D18" s="12">
        <v>6513</v>
      </c>
      <c r="E18" s="52">
        <f t="shared" si="0"/>
        <v>7.4567228430115401E-2</v>
      </c>
      <c r="F18" s="12">
        <v>10147</v>
      </c>
      <c r="G18" s="52">
        <f t="shared" si="1"/>
        <v>0.11617283385235391</v>
      </c>
      <c r="H18" s="59">
        <f t="shared" si="2"/>
        <v>0.36080326067045249</v>
      </c>
      <c r="I18" s="12">
        <v>242</v>
      </c>
      <c r="J18" s="12">
        <v>11288</v>
      </c>
      <c r="K18" s="12">
        <v>77140</v>
      </c>
      <c r="L18" s="12">
        <v>78257</v>
      </c>
      <c r="M18" s="12">
        <f t="shared" si="3"/>
        <v>31514</v>
      </c>
      <c r="N18" s="12">
        <v>37</v>
      </c>
      <c r="O18" s="12">
        <f t="shared" si="4"/>
        <v>31514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</row>
    <row r="19" spans="1:32" ht="14.5" x14ac:dyDescent="0.35">
      <c r="A19" s="45">
        <v>17</v>
      </c>
      <c r="B19" s="48">
        <f>'Population Totals'!B19</f>
        <v>86527</v>
      </c>
      <c r="C19" s="48">
        <v>32128</v>
      </c>
      <c r="D19" s="48">
        <v>8060</v>
      </c>
      <c r="E19" s="51">
        <f t="shared" si="0"/>
        <v>9.315011499300796E-2</v>
      </c>
      <c r="F19" s="48">
        <v>16268</v>
      </c>
      <c r="G19" s="55">
        <f t="shared" si="1"/>
        <v>0.18801067874767413</v>
      </c>
      <c r="H19" s="58">
        <f t="shared" si="2"/>
        <v>0.62869393368543924</v>
      </c>
      <c r="I19" s="62">
        <v>536</v>
      </c>
      <c r="J19" s="62">
        <v>28314</v>
      </c>
      <c r="K19" s="62">
        <v>70176</v>
      </c>
      <c r="L19" s="62">
        <v>78052</v>
      </c>
      <c r="M19" s="62">
        <f t="shared" si="3"/>
        <v>54399</v>
      </c>
      <c r="N19" s="62">
        <v>26</v>
      </c>
      <c r="O19" s="65">
        <f t="shared" si="4"/>
        <v>54399</v>
      </c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</row>
    <row r="20" spans="1:32" ht="14.5" x14ac:dyDescent="0.35">
      <c r="A20" s="45">
        <v>18</v>
      </c>
      <c r="B20" s="12">
        <f>'Population Totals'!B20</f>
        <v>84633</v>
      </c>
      <c r="C20" s="12">
        <v>35668</v>
      </c>
      <c r="D20" s="12">
        <v>6282</v>
      </c>
      <c r="E20" s="52">
        <f t="shared" si="0"/>
        <v>7.4226365602070118E-2</v>
      </c>
      <c r="F20" s="12">
        <v>14894</v>
      </c>
      <c r="G20" s="52">
        <f t="shared" si="1"/>
        <v>0.17598336346342444</v>
      </c>
      <c r="H20" s="59">
        <f t="shared" si="2"/>
        <v>0.57855682771495753</v>
      </c>
      <c r="I20" s="12">
        <v>469</v>
      </c>
      <c r="J20" s="12">
        <v>25440</v>
      </c>
      <c r="K20" s="12">
        <v>69685</v>
      </c>
      <c r="L20" s="12">
        <v>75368</v>
      </c>
      <c r="M20" s="12">
        <f t="shared" si="3"/>
        <v>48965</v>
      </c>
      <c r="N20" s="12">
        <v>62</v>
      </c>
      <c r="O20" s="12">
        <f t="shared" si="4"/>
        <v>48965</v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</row>
    <row r="21" spans="1:32" ht="14.5" x14ac:dyDescent="0.35">
      <c r="A21" s="45">
        <v>19</v>
      </c>
      <c r="B21" s="48">
        <f>'Population Totals'!B21</f>
        <v>84943</v>
      </c>
      <c r="C21" s="48">
        <v>52160</v>
      </c>
      <c r="D21" s="48">
        <v>7743</v>
      </c>
      <c r="E21" s="51">
        <f t="shared" si="0"/>
        <v>9.115524528213037E-2</v>
      </c>
      <c r="F21" s="48">
        <v>10266</v>
      </c>
      <c r="G21" s="55">
        <f t="shared" si="1"/>
        <v>0.12085751621675712</v>
      </c>
      <c r="H21" s="58">
        <f t="shared" si="2"/>
        <v>0.38594116054295236</v>
      </c>
      <c r="I21" s="62">
        <v>350</v>
      </c>
      <c r="J21" s="62">
        <v>10935</v>
      </c>
      <c r="K21" s="62">
        <v>74604</v>
      </c>
      <c r="L21" s="62">
        <v>75290</v>
      </c>
      <c r="M21" s="62">
        <f t="shared" si="3"/>
        <v>32783</v>
      </c>
      <c r="N21" s="62">
        <v>69</v>
      </c>
      <c r="O21" s="65">
        <f t="shared" si="4"/>
        <v>32783</v>
      </c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  <row r="22" spans="1:32" ht="14.5" x14ac:dyDescent="0.35">
      <c r="A22" s="45">
        <v>20</v>
      </c>
      <c r="B22" s="12">
        <f>'Population Totals'!B22</f>
        <v>85519</v>
      </c>
      <c r="C22" s="12">
        <v>29470</v>
      </c>
      <c r="D22" s="12">
        <v>18331</v>
      </c>
      <c r="E22" s="52">
        <f t="shared" si="0"/>
        <v>0.21435002747927362</v>
      </c>
      <c r="F22" s="12">
        <v>27943</v>
      </c>
      <c r="G22" s="52">
        <f t="shared" si="1"/>
        <v>0.3267461032051357</v>
      </c>
      <c r="H22" s="59">
        <f t="shared" si="2"/>
        <v>0.65539821560121148</v>
      </c>
      <c r="I22" s="12">
        <v>757</v>
      </c>
      <c r="J22" s="12">
        <v>8322</v>
      </c>
      <c r="K22" s="12">
        <v>57369</v>
      </c>
      <c r="L22" s="12">
        <v>72927</v>
      </c>
      <c r="M22" s="12">
        <f t="shared" si="3"/>
        <v>56049</v>
      </c>
      <c r="N22" s="12">
        <v>116</v>
      </c>
      <c r="O22" s="12">
        <f t="shared" si="4"/>
        <v>56049</v>
      </c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</row>
    <row r="23" spans="1:32" ht="14.5" x14ac:dyDescent="0.35">
      <c r="A23" s="45">
        <v>21</v>
      </c>
      <c r="B23" s="48">
        <f>'Population Totals'!B23</f>
        <v>88024</v>
      </c>
      <c r="C23" s="48">
        <v>23683</v>
      </c>
      <c r="D23" s="48">
        <v>30917</v>
      </c>
      <c r="E23" s="51">
        <f t="shared" si="0"/>
        <v>0.35123375443060983</v>
      </c>
      <c r="F23" s="48">
        <v>23219</v>
      </c>
      <c r="G23" s="55">
        <f t="shared" si="1"/>
        <v>0.26378033263655365</v>
      </c>
      <c r="H23" s="58">
        <f t="shared" si="2"/>
        <v>0.73094837771516863</v>
      </c>
      <c r="I23" s="62">
        <v>705</v>
      </c>
      <c r="J23" s="62">
        <v>8297</v>
      </c>
      <c r="K23" s="62">
        <v>64578</v>
      </c>
      <c r="L23" s="62">
        <v>76318</v>
      </c>
      <c r="M23" s="62">
        <f t="shared" si="3"/>
        <v>64341</v>
      </c>
      <c r="N23" s="62">
        <v>179</v>
      </c>
      <c r="O23" s="65">
        <f t="shared" si="4"/>
        <v>64341</v>
      </c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</row>
    <row r="24" spans="1:32" ht="14.5" x14ac:dyDescent="0.35">
      <c r="A24" s="45">
        <v>22</v>
      </c>
      <c r="B24" s="12">
        <f>'Population Totals'!B24</f>
        <v>87980</v>
      </c>
      <c r="C24" s="12">
        <v>30808</v>
      </c>
      <c r="D24" s="12">
        <v>21411</v>
      </c>
      <c r="E24" s="52">
        <f t="shared" si="0"/>
        <v>0.24336212775630825</v>
      </c>
      <c r="F24" s="12">
        <v>24404</v>
      </c>
      <c r="G24" s="52">
        <f t="shared" si="1"/>
        <v>0.27738122300522844</v>
      </c>
      <c r="H24" s="59">
        <f t="shared" si="2"/>
        <v>0.64982950670606954</v>
      </c>
      <c r="I24" s="12">
        <v>655</v>
      </c>
      <c r="J24" s="12">
        <v>9082</v>
      </c>
      <c r="K24" s="12">
        <v>63397</v>
      </c>
      <c r="L24" s="12">
        <v>75257</v>
      </c>
      <c r="M24" s="12">
        <f t="shared" si="3"/>
        <v>57172</v>
      </c>
      <c r="N24" s="12">
        <v>140</v>
      </c>
      <c r="O24" s="12">
        <f t="shared" si="4"/>
        <v>57172</v>
      </c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1:32" ht="14.5" x14ac:dyDescent="0.35">
      <c r="A25" s="45">
        <v>23</v>
      </c>
      <c r="B25" s="48">
        <f>'Population Totals'!B25</f>
        <v>87786</v>
      </c>
      <c r="C25" s="48">
        <v>51655</v>
      </c>
      <c r="D25" s="48">
        <v>10514</v>
      </c>
      <c r="E25" s="51">
        <f t="shared" si="0"/>
        <v>0.11976852801130021</v>
      </c>
      <c r="F25" s="48">
        <v>16344</v>
      </c>
      <c r="G25" s="55">
        <f t="shared" si="1"/>
        <v>0.18618002870617184</v>
      </c>
      <c r="H25" s="58">
        <f t="shared" si="2"/>
        <v>0.41158043423780555</v>
      </c>
      <c r="I25" s="62">
        <v>584</v>
      </c>
      <c r="J25" s="62">
        <v>6264</v>
      </c>
      <c r="K25" s="62">
        <v>71244</v>
      </c>
      <c r="L25" s="62">
        <v>77200</v>
      </c>
      <c r="M25" s="62">
        <f t="shared" si="3"/>
        <v>36131</v>
      </c>
      <c r="N25" s="62">
        <v>96</v>
      </c>
      <c r="O25" s="65">
        <f t="shared" si="4"/>
        <v>36131</v>
      </c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</row>
    <row r="26" spans="1:32" ht="14.5" x14ac:dyDescent="0.35">
      <c r="A26" s="45">
        <v>24</v>
      </c>
      <c r="B26" s="12">
        <f>'Population Totals'!B26</f>
        <v>87573</v>
      </c>
      <c r="C26" s="12">
        <v>31145</v>
      </c>
      <c r="D26" s="12">
        <v>10156</v>
      </c>
      <c r="E26" s="52">
        <f t="shared" si="0"/>
        <v>0.11597181779772305</v>
      </c>
      <c r="F26" s="12">
        <v>39577</v>
      </c>
      <c r="G26" s="52">
        <f t="shared" si="1"/>
        <v>0.4519315314080824</v>
      </c>
      <c r="H26" s="59">
        <f t="shared" si="2"/>
        <v>0.6443538533566282</v>
      </c>
      <c r="I26" s="12">
        <v>1095</v>
      </c>
      <c r="J26" s="12">
        <v>7428</v>
      </c>
      <c r="K26" s="12">
        <v>48179</v>
      </c>
      <c r="L26" s="12">
        <v>76047</v>
      </c>
      <c r="M26" s="12">
        <f t="shared" si="3"/>
        <v>56428</v>
      </c>
      <c r="N26" s="12">
        <v>60</v>
      </c>
      <c r="O26" s="12">
        <f t="shared" si="4"/>
        <v>56428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</row>
    <row r="27" spans="1:32" ht="14.5" x14ac:dyDescent="0.35">
      <c r="A27" s="45">
        <v>25</v>
      </c>
      <c r="B27" s="48">
        <f>'Population Totals'!B27</f>
        <v>87867</v>
      </c>
      <c r="C27" s="48">
        <v>48438</v>
      </c>
      <c r="D27" s="48">
        <v>10432</v>
      </c>
      <c r="E27" s="51">
        <f t="shared" si="0"/>
        <v>0.11872489102848624</v>
      </c>
      <c r="F27" s="48">
        <v>13892</v>
      </c>
      <c r="G27" s="55">
        <f t="shared" si="1"/>
        <v>0.158102586864238</v>
      </c>
      <c r="H27" s="58">
        <f t="shared" si="2"/>
        <v>0.44873501997336884</v>
      </c>
      <c r="I27" s="62">
        <v>398</v>
      </c>
      <c r="J27" s="62">
        <v>11773</v>
      </c>
      <c r="K27" s="62">
        <v>73873</v>
      </c>
      <c r="L27" s="62">
        <v>77976</v>
      </c>
      <c r="M27" s="62">
        <f t="shared" si="3"/>
        <v>39429</v>
      </c>
      <c r="N27" s="62">
        <v>58</v>
      </c>
      <c r="O27" s="65">
        <f t="shared" si="4"/>
        <v>39429</v>
      </c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</row>
    <row r="28" spans="1:32" ht="14.5" x14ac:dyDescent="0.35">
      <c r="A28" s="45">
        <v>26</v>
      </c>
      <c r="B28" s="12">
        <f>'Population Totals'!B28</f>
        <v>87989</v>
      </c>
      <c r="C28" s="12">
        <v>34247</v>
      </c>
      <c r="D28" s="12">
        <v>6592</v>
      </c>
      <c r="E28" s="52">
        <f t="shared" si="0"/>
        <v>7.4918455716055418E-2</v>
      </c>
      <c r="F28" s="12">
        <v>6642</v>
      </c>
      <c r="G28" s="52">
        <f t="shared" si="1"/>
        <v>7.5486708565843455E-2</v>
      </c>
      <c r="H28" s="59">
        <f t="shared" si="2"/>
        <v>0.61078089306617878</v>
      </c>
      <c r="I28" s="12">
        <v>225</v>
      </c>
      <c r="J28" s="12">
        <v>36727</v>
      </c>
      <c r="K28" s="12">
        <v>81309</v>
      </c>
      <c r="L28" s="12">
        <v>79986</v>
      </c>
      <c r="M28" s="12">
        <f t="shared" si="3"/>
        <v>53742</v>
      </c>
      <c r="N28" s="12">
        <v>66</v>
      </c>
      <c r="O28" s="12">
        <f t="shared" si="4"/>
        <v>53742</v>
      </c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</row>
    <row r="29" spans="1:32" ht="14.5" x14ac:dyDescent="0.35">
      <c r="A29" s="45">
        <v>27</v>
      </c>
      <c r="B29" s="48">
        <f>'Population Totals'!B29</f>
        <v>86042</v>
      </c>
      <c r="C29" s="48">
        <v>40086</v>
      </c>
      <c r="D29" s="48">
        <v>6331</v>
      </c>
      <c r="E29" s="51">
        <f t="shared" si="0"/>
        <v>7.358034448292694E-2</v>
      </c>
      <c r="F29" s="48">
        <v>24554</v>
      </c>
      <c r="G29" s="55">
        <f t="shared" si="1"/>
        <v>0.28537226005904093</v>
      </c>
      <c r="H29" s="58">
        <f t="shared" si="2"/>
        <v>0.53411124799516518</v>
      </c>
      <c r="I29" s="62">
        <v>573</v>
      </c>
      <c r="J29" s="62">
        <v>13440</v>
      </c>
      <c r="K29" s="62">
        <v>61366</v>
      </c>
      <c r="L29" s="62">
        <v>74169</v>
      </c>
      <c r="M29" s="62">
        <f t="shared" si="3"/>
        <v>45956</v>
      </c>
      <c r="N29" s="62">
        <v>49</v>
      </c>
      <c r="O29" s="65">
        <f t="shared" si="4"/>
        <v>45956</v>
      </c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1:32" ht="14.5" x14ac:dyDescent="0.35">
      <c r="A30" s="45">
        <v>28</v>
      </c>
      <c r="B30" s="12">
        <f>'Population Totals'!B30</f>
        <v>86457</v>
      </c>
      <c r="C30" s="12">
        <v>49744</v>
      </c>
      <c r="D30" s="12">
        <v>7095</v>
      </c>
      <c r="E30" s="52">
        <f t="shared" si="0"/>
        <v>8.2063916166417991E-2</v>
      </c>
      <c r="F30" s="12">
        <v>9044</v>
      </c>
      <c r="G30" s="52">
        <f t="shared" si="1"/>
        <v>0.10460691441988502</v>
      </c>
      <c r="H30" s="59">
        <f t="shared" si="2"/>
        <v>0.42463883780376371</v>
      </c>
      <c r="I30" s="12">
        <v>249</v>
      </c>
      <c r="J30" s="12">
        <v>17176</v>
      </c>
      <c r="K30" s="12">
        <v>77359</v>
      </c>
      <c r="L30" s="12">
        <v>77533</v>
      </c>
      <c r="M30" s="12">
        <f t="shared" si="3"/>
        <v>36713</v>
      </c>
      <c r="N30" s="12">
        <v>60</v>
      </c>
      <c r="O30" s="12">
        <f t="shared" si="4"/>
        <v>36713</v>
      </c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  <row r="31" spans="1:32" ht="14.5" x14ac:dyDescent="0.35">
      <c r="A31" s="45">
        <v>29</v>
      </c>
      <c r="B31" s="48">
        <f>'Population Totals'!B31</f>
        <v>87515</v>
      </c>
      <c r="C31" s="48">
        <v>58287</v>
      </c>
      <c r="D31" s="48">
        <v>5727</v>
      </c>
      <c r="E31" s="51">
        <f t="shared" si="0"/>
        <v>6.544021024967149E-2</v>
      </c>
      <c r="F31" s="48">
        <v>13660</v>
      </c>
      <c r="G31" s="55">
        <f t="shared" si="1"/>
        <v>0.15608752785236815</v>
      </c>
      <c r="H31" s="58">
        <f t="shared" si="2"/>
        <v>0.3339770325087128</v>
      </c>
      <c r="I31" s="62">
        <v>341</v>
      </c>
      <c r="J31" s="62">
        <v>6687</v>
      </c>
      <c r="K31" s="62">
        <v>73757</v>
      </c>
      <c r="L31" s="62">
        <v>78398</v>
      </c>
      <c r="M31" s="62">
        <f t="shared" si="3"/>
        <v>29228</v>
      </c>
      <c r="N31" s="62">
        <v>45</v>
      </c>
      <c r="O31" s="65">
        <f t="shared" si="4"/>
        <v>29228</v>
      </c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</row>
    <row r="32" spans="1:32" ht="14.5" x14ac:dyDescent="0.35">
      <c r="A32" s="45">
        <v>30</v>
      </c>
      <c r="B32" s="12">
        <f>'Population Totals'!B32</f>
        <v>87933</v>
      </c>
      <c r="C32" s="12">
        <v>56091</v>
      </c>
      <c r="D32" s="12">
        <v>5401</v>
      </c>
      <c r="E32" s="52">
        <f t="shared" si="0"/>
        <v>6.1421764297817656E-2</v>
      </c>
      <c r="F32" s="12">
        <v>6731</v>
      </c>
      <c r="G32" s="52">
        <f t="shared" si="1"/>
        <v>7.6546916402260815E-2</v>
      </c>
      <c r="H32" s="59">
        <f t="shared" si="2"/>
        <v>0.3621166115110368</v>
      </c>
      <c r="I32" s="12">
        <v>245</v>
      </c>
      <c r="J32" s="12">
        <v>15961</v>
      </c>
      <c r="K32" s="12">
        <v>81320</v>
      </c>
      <c r="L32" s="12">
        <v>79992</v>
      </c>
      <c r="M32" s="12">
        <f t="shared" si="3"/>
        <v>31842</v>
      </c>
      <c r="N32" s="12">
        <v>58</v>
      </c>
      <c r="O32" s="12">
        <f t="shared" si="4"/>
        <v>31842</v>
      </c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</row>
    <row r="33" spans="1:32" ht="14.5" x14ac:dyDescent="0.35">
      <c r="A33" s="45">
        <v>31</v>
      </c>
      <c r="B33" s="48">
        <f>'Population Totals'!B33</f>
        <v>88004</v>
      </c>
      <c r="C33" s="48">
        <v>72241</v>
      </c>
      <c r="D33" s="48">
        <v>4754</v>
      </c>
      <c r="E33" s="51">
        <f t="shared" si="0"/>
        <v>5.4020271805827011E-2</v>
      </c>
      <c r="F33" s="48">
        <v>6433</v>
      </c>
      <c r="G33" s="55">
        <f t="shared" si="1"/>
        <v>7.3098950047725098E-2</v>
      </c>
      <c r="H33" s="58">
        <f t="shared" si="2"/>
        <v>0.1791168583246216</v>
      </c>
      <c r="I33" s="62">
        <v>363</v>
      </c>
      <c r="J33" s="62">
        <v>1381</v>
      </c>
      <c r="K33" s="62">
        <v>81644</v>
      </c>
      <c r="L33" s="62">
        <v>81283</v>
      </c>
      <c r="M33" s="62">
        <f t="shared" si="3"/>
        <v>15763</v>
      </c>
      <c r="N33" s="62">
        <v>53</v>
      </c>
      <c r="O33" s="65">
        <f t="shared" si="4"/>
        <v>15763</v>
      </c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</row>
    <row r="34" spans="1:32" ht="14.5" x14ac:dyDescent="0.35">
      <c r="A34" s="45">
        <v>32</v>
      </c>
      <c r="B34" s="12">
        <f>'Population Totals'!B34</f>
        <v>87938</v>
      </c>
      <c r="C34" s="12">
        <v>67525</v>
      </c>
      <c r="D34" s="12">
        <v>8179</v>
      </c>
      <c r="E34" s="52">
        <f t="shared" si="0"/>
        <v>9.3008710682526322E-2</v>
      </c>
      <c r="F34" s="12">
        <v>8545</v>
      </c>
      <c r="G34" s="52">
        <f t="shared" si="1"/>
        <v>9.7170733926175257E-2</v>
      </c>
      <c r="H34" s="59">
        <f t="shared" si="2"/>
        <v>0.23212945484318498</v>
      </c>
      <c r="I34" s="12">
        <v>426</v>
      </c>
      <c r="J34" s="12">
        <v>1007</v>
      </c>
      <c r="K34" s="12">
        <v>79613</v>
      </c>
      <c r="L34" s="12">
        <v>81607</v>
      </c>
      <c r="M34" s="12">
        <f t="shared" si="3"/>
        <v>20413</v>
      </c>
      <c r="N34" s="12">
        <v>34</v>
      </c>
      <c r="O34" s="12">
        <f t="shared" si="4"/>
        <v>20413</v>
      </c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</row>
    <row r="35" spans="1:32" ht="14.5" x14ac:dyDescent="0.35">
      <c r="A35" s="45">
        <v>33</v>
      </c>
      <c r="B35" s="48">
        <f>'Population Totals'!B35</f>
        <v>87983</v>
      </c>
      <c r="C35" s="48">
        <v>45083</v>
      </c>
      <c r="D35" s="48">
        <v>20348</v>
      </c>
      <c r="E35" s="51">
        <f t="shared" ref="E35:E66" si="5">IF(ISERROR(D35/B35),"",D35/B35)</f>
        <v>0.231271950263119</v>
      </c>
      <c r="F35" s="48">
        <v>16113</v>
      </c>
      <c r="G35" s="55">
        <f t="shared" ref="G35:G66" si="6">IF(ISERROR(F35/B35),"",F35/B35)</f>
        <v>0.18313765159178477</v>
      </c>
      <c r="H35" s="58">
        <f t="shared" ref="H35:H66" si="7">IF(ISERROR(O35/B35),"",O35/B35)</f>
        <v>0.48759419433299617</v>
      </c>
      <c r="I35" s="62">
        <v>611</v>
      </c>
      <c r="J35" s="62">
        <v>4133</v>
      </c>
      <c r="K35" s="62">
        <v>72619</v>
      </c>
      <c r="L35" s="62">
        <v>77079</v>
      </c>
      <c r="M35" s="62">
        <f t="shared" ref="M35:M66" si="8">B35-C35</f>
        <v>42900</v>
      </c>
      <c r="N35" s="62">
        <v>151</v>
      </c>
      <c r="O35" s="65">
        <f t="shared" ref="O35:O66" si="9">B35-C35</f>
        <v>42900</v>
      </c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</row>
    <row r="36" spans="1:32" ht="14.5" x14ac:dyDescent="0.35">
      <c r="A36" s="45">
        <v>34</v>
      </c>
      <c r="B36" s="12">
        <f>'Population Totals'!B36</f>
        <v>87815</v>
      </c>
      <c r="C36" s="12">
        <v>55546</v>
      </c>
      <c r="D36" s="12">
        <v>14897</v>
      </c>
      <c r="E36" s="52">
        <f t="shared" si="5"/>
        <v>0.16964072197232818</v>
      </c>
      <c r="F36" s="12">
        <v>9615</v>
      </c>
      <c r="G36" s="52">
        <f t="shared" si="6"/>
        <v>0.10949154472470535</v>
      </c>
      <c r="H36" s="59">
        <f t="shared" si="7"/>
        <v>0.36746569492683484</v>
      </c>
      <c r="I36" s="12">
        <v>664</v>
      </c>
      <c r="J36" s="12">
        <v>3124</v>
      </c>
      <c r="K36" s="12">
        <v>77689</v>
      </c>
      <c r="L36" s="12">
        <v>78263</v>
      </c>
      <c r="M36" s="12">
        <f t="shared" si="8"/>
        <v>32269</v>
      </c>
      <c r="N36" s="12">
        <v>115</v>
      </c>
      <c r="O36" s="12">
        <f t="shared" si="9"/>
        <v>32269</v>
      </c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1:32" ht="14.5" x14ac:dyDescent="0.35">
      <c r="A37" s="45">
        <v>35</v>
      </c>
      <c r="B37" s="48">
        <f>'Population Totals'!B37</f>
        <v>84901</v>
      </c>
      <c r="C37" s="48">
        <v>54160</v>
      </c>
      <c r="D37" s="48">
        <v>13298</v>
      </c>
      <c r="E37" s="51">
        <f t="shared" si="5"/>
        <v>0.15662948610734856</v>
      </c>
      <c r="F37" s="48">
        <v>10875</v>
      </c>
      <c r="G37" s="55">
        <f t="shared" si="6"/>
        <v>0.12809036407109456</v>
      </c>
      <c r="H37" s="58">
        <f t="shared" si="7"/>
        <v>0.36208054086524305</v>
      </c>
      <c r="I37" s="62">
        <v>365</v>
      </c>
      <c r="J37" s="62">
        <v>2624</v>
      </c>
      <c r="K37" s="62">
        <v>73673</v>
      </c>
      <c r="L37" s="62">
        <v>76011</v>
      </c>
      <c r="M37" s="62">
        <f t="shared" si="8"/>
        <v>30741</v>
      </c>
      <c r="N37" s="62">
        <v>72</v>
      </c>
      <c r="O37" s="65">
        <f t="shared" si="9"/>
        <v>30741</v>
      </c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1:32" ht="14.5" x14ac:dyDescent="0.35">
      <c r="A38" s="45">
        <v>36</v>
      </c>
      <c r="B38" s="12">
        <f>'Population Totals'!B38</f>
        <v>86807</v>
      </c>
      <c r="C38" s="12">
        <v>55282</v>
      </c>
      <c r="D38" s="12">
        <v>17356</v>
      </c>
      <c r="E38" s="52">
        <f t="shared" si="5"/>
        <v>0.19993779303512391</v>
      </c>
      <c r="F38" s="12">
        <v>7747</v>
      </c>
      <c r="G38" s="52">
        <f t="shared" si="6"/>
        <v>8.9243954980589124E-2</v>
      </c>
      <c r="H38" s="59">
        <f t="shared" si="7"/>
        <v>0.36316195698503578</v>
      </c>
      <c r="I38" s="12">
        <v>476</v>
      </c>
      <c r="J38" s="12">
        <v>1650</v>
      </c>
      <c r="K38" s="12">
        <v>78624</v>
      </c>
      <c r="L38" s="12">
        <v>78608</v>
      </c>
      <c r="M38" s="12">
        <f t="shared" si="8"/>
        <v>31525</v>
      </c>
      <c r="N38" s="12">
        <v>70</v>
      </c>
      <c r="O38" s="12">
        <f t="shared" si="9"/>
        <v>31525</v>
      </c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1:32" ht="14.5" x14ac:dyDescent="0.35">
      <c r="A39" s="45">
        <v>37</v>
      </c>
      <c r="B39" s="48">
        <f>'Population Totals'!B39</f>
        <v>84630</v>
      </c>
      <c r="C39" s="48">
        <v>56992</v>
      </c>
      <c r="D39" s="48">
        <v>19816</v>
      </c>
      <c r="E39" s="51">
        <f t="shared" si="5"/>
        <v>0.23414864705187285</v>
      </c>
      <c r="F39" s="48">
        <v>3971</v>
      </c>
      <c r="G39" s="55">
        <f t="shared" si="6"/>
        <v>4.692189530899208E-2</v>
      </c>
      <c r="H39" s="58">
        <f t="shared" si="7"/>
        <v>0.32657450076804917</v>
      </c>
      <c r="I39" s="62">
        <v>397</v>
      </c>
      <c r="J39" s="62">
        <v>813</v>
      </c>
      <c r="K39" s="62">
        <v>81202</v>
      </c>
      <c r="L39" s="62">
        <v>79832</v>
      </c>
      <c r="M39" s="62">
        <f t="shared" si="8"/>
        <v>27638</v>
      </c>
      <c r="N39" s="62">
        <v>29</v>
      </c>
      <c r="O39" s="65">
        <f t="shared" si="9"/>
        <v>27638</v>
      </c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1:32" ht="14.5" x14ac:dyDescent="0.35">
      <c r="A40" s="45">
        <v>38</v>
      </c>
      <c r="B40" s="12">
        <f>'Population Totals'!B40</f>
        <v>84914</v>
      </c>
      <c r="C40" s="12">
        <v>67822</v>
      </c>
      <c r="D40" s="12">
        <v>9621</v>
      </c>
      <c r="E40" s="52">
        <f t="shared" si="5"/>
        <v>0.11330287114021245</v>
      </c>
      <c r="F40" s="12">
        <v>2626</v>
      </c>
      <c r="G40" s="52">
        <f t="shared" si="6"/>
        <v>3.0925406882257343E-2</v>
      </c>
      <c r="H40" s="59">
        <f t="shared" si="7"/>
        <v>0.20128600701886615</v>
      </c>
      <c r="I40" s="12">
        <v>604</v>
      </c>
      <c r="J40" s="12">
        <v>552</v>
      </c>
      <c r="K40" s="12">
        <v>81968</v>
      </c>
      <c r="L40" s="12">
        <v>79578</v>
      </c>
      <c r="M40" s="12">
        <f t="shared" si="8"/>
        <v>17092</v>
      </c>
      <c r="N40" s="12">
        <v>58</v>
      </c>
      <c r="O40" s="12">
        <f t="shared" si="9"/>
        <v>17092</v>
      </c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</row>
    <row r="41" spans="1:32" ht="14.5" x14ac:dyDescent="0.35">
      <c r="A41" s="45">
        <v>39</v>
      </c>
      <c r="B41" s="48">
        <f>'Population Totals'!B41</f>
        <v>87982</v>
      </c>
      <c r="C41" s="48">
        <v>66687</v>
      </c>
      <c r="D41" s="48">
        <v>10463</v>
      </c>
      <c r="E41" s="51">
        <f t="shared" si="5"/>
        <v>0.11892205223795776</v>
      </c>
      <c r="F41" s="48">
        <v>4507</v>
      </c>
      <c r="G41" s="55">
        <f t="shared" si="6"/>
        <v>5.122638721556682E-2</v>
      </c>
      <c r="H41" s="58">
        <f t="shared" si="7"/>
        <v>0.24203814416585209</v>
      </c>
      <c r="I41" s="62">
        <v>449</v>
      </c>
      <c r="J41" s="62">
        <v>2158</v>
      </c>
      <c r="K41" s="62">
        <v>83192</v>
      </c>
      <c r="L41" s="62">
        <v>81335</v>
      </c>
      <c r="M41" s="62">
        <f t="shared" si="8"/>
        <v>21295</v>
      </c>
      <c r="N41" s="62">
        <v>54</v>
      </c>
      <c r="O41" s="65">
        <f t="shared" si="9"/>
        <v>21295</v>
      </c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1:32" ht="14.5" x14ac:dyDescent="0.35">
      <c r="A42" s="45">
        <v>40</v>
      </c>
      <c r="B42" s="12">
        <f>'Population Totals'!B42</f>
        <v>87559</v>
      </c>
      <c r="C42" s="12">
        <v>40654</v>
      </c>
      <c r="D42" s="12">
        <v>29966</v>
      </c>
      <c r="E42" s="52">
        <f t="shared" si="5"/>
        <v>0.34223780536552495</v>
      </c>
      <c r="F42" s="12">
        <v>9796</v>
      </c>
      <c r="G42" s="52">
        <f t="shared" si="6"/>
        <v>0.11187884740574927</v>
      </c>
      <c r="H42" s="59">
        <f t="shared" si="7"/>
        <v>0.53569593074384125</v>
      </c>
      <c r="I42" s="12">
        <v>408</v>
      </c>
      <c r="J42" s="12">
        <v>3813</v>
      </c>
      <c r="K42" s="12">
        <v>77721</v>
      </c>
      <c r="L42" s="12">
        <v>79334</v>
      </c>
      <c r="M42" s="12">
        <f t="shared" si="8"/>
        <v>46905</v>
      </c>
      <c r="N42" s="12">
        <v>272</v>
      </c>
      <c r="O42" s="12">
        <f t="shared" si="9"/>
        <v>46905</v>
      </c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</row>
    <row r="43" spans="1:32" ht="14.5" x14ac:dyDescent="0.35">
      <c r="A43" s="45">
        <v>41</v>
      </c>
      <c r="B43" s="48">
        <f>'Population Totals'!B43</f>
        <v>86047</v>
      </c>
      <c r="C43" s="48">
        <v>60488</v>
      </c>
      <c r="D43" s="48">
        <v>10576</v>
      </c>
      <c r="E43" s="51">
        <f t="shared" si="5"/>
        <v>0.12290957267539833</v>
      </c>
      <c r="F43" s="48">
        <v>5920</v>
      </c>
      <c r="G43" s="55">
        <f t="shared" si="6"/>
        <v>6.8799609515729776E-2</v>
      </c>
      <c r="H43" s="58">
        <f t="shared" si="7"/>
        <v>0.29703534115076646</v>
      </c>
      <c r="I43" s="62">
        <v>311</v>
      </c>
      <c r="J43" s="62">
        <v>4672</v>
      </c>
      <c r="K43" s="62">
        <v>79922</v>
      </c>
      <c r="L43" s="62">
        <v>77973</v>
      </c>
      <c r="M43" s="62">
        <f t="shared" si="8"/>
        <v>25559</v>
      </c>
      <c r="N43" s="62">
        <v>152</v>
      </c>
      <c r="O43" s="65">
        <f t="shared" si="9"/>
        <v>25559</v>
      </c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1:32" ht="14.5" x14ac:dyDescent="0.35">
      <c r="A44" s="45">
        <v>42</v>
      </c>
      <c r="B44" s="12">
        <f>'Population Totals'!B44</f>
        <v>87879</v>
      </c>
      <c r="C44" s="12">
        <v>32942</v>
      </c>
      <c r="D44" s="12">
        <v>42224</v>
      </c>
      <c r="E44" s="52">
        <f t="shared" si="5"/>
        <v>0.48047884022348913</v>
      </c>
      <c r="F44" s="12">
        <v>7110</v>
      </c>
      <c r="G44" s="52">
        <f t="shared" si="6"/>
        <v>8.0906701259686617E-2</v>
      </c>
      <c r="H44" s="59">
        <f t="shared" si="7"/>
        <v>0.62514366344632966</v>
      </c>
      <c r="I44" s="12">
        <v>390</v>
      </c>
      <c r="J44" s="12">
        <v>1973</v>
      </c>
      <c r="K44" s="12">
        <v>80300</v>
      </c>
      <c r="L44" s="12">
        <v>80976</v>
      </c>
      <c r="M44" s="12">
        <f t="shared" si="8"/>
        <v>54937</v>
      </c>
      <c r="N44" s="12">
        <v>133</v>
      </c>
      <c r="O44" s="12">
        <f t="shared" si="9"/>
        <v>54937</v>
      </c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1:32" ht="14.5" x14ac:dyDescent="0.35">
      <c r="A45" s="45">
        <v>43</v>
      </c>
      <c r="B45" s="48">
        <f>'Population Totals'!B45</f>
        <v>87363</v>
      </c>
      <c r="C45" s="48">
        <v>34613</v>
      </c>
      <c r="D45" s="48">
        <v>37391</v>
      </c>
      <c r="E45" s="51">
        <f t="shared" si="5"/>
        <v>0.42799583347641451</v>
      </c>
      <c r="F45" s="48">
        <v>8233</v>
      </c>
      <c r="G45" s="55">
        <f t="shared" si="6"/>
        <v>9.4238979888511154E-2</v>
      </c>
      <c r="H45" s="58">
        <f t="shared" si="7"/>
        <v>0.60380252509643673</v>
      </c>
      <c r="I45" s="62">
        <v>474</v>
      </c>
      <c r="J45" s="62">
        <v>3114</v>
      </c>
      <c r="K45" s="62">
        <v>78644</v>
      </c>
      <c r="L45" s="62">
        <v>79735</v>
      </c>
      <c r="M45" s="62">
        <f t="shared" si="8"/>
        <v>52750</v>
      </c>
      <c r="N45" s="62">
        <v>158</v>
      </c>
      <c r="O45" s="65">
        <f t="shared" si="9"/>
        <v>52750</v>
      </c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</row>
    <row r="46" spans="1:32" ht="14.5" x14ac:dyDescent="0.35">
      <c r="A46" s="45">
        <v>44</v>
      </c>
      <c r="B46" s="12">
        <f>'Population Totals'!B46</f>
        <v>87721</v>
      </c>
      <c r="C46" s="12">
        <v>33103</v>
      </c>
      <c r="D46" s="12">
        <v>43498</v>
      </c>
      <c r="E46" s="52">
        <f t="shared" si="5"/>
        <v>0.49586758016894472</v>
      </c>
      <c r="F46" s="12">
        <v>4877</v>
      </c>
      <c r="G46" s="52">
        <f t="shared" si="6"/>
        <v>5.5596721423604382E-2</v>
      </c>
      <c r="H46" s="59">
        <f t="shared" si="7"/>
        <v>0.62263312091745415</v>
      </c>
      <c r="I46" s="12">
        <v>417</v>
      </c>
      <c r="J46" s="12">
        <v>1747</v>
      </c>
      <c r="K46" s="12">
        <v>82302</v>
      </c>
      <c r="L46" s="12">
        <v>80745</v>
      </c>
      <c r="M46" s="12">
        <f t="shared" si="8"/>
        <v>54618</v>
      </c>
      <c r="N46" s="12">
        <v>145</v>
      </c>
      <c r="O46" s="12">
        <f t="shared" si="9"/>
        <v>54618</v>
      </c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</row>
    <row r="47" spans="1:32" ht="14.5" x14ac:dyDescent="0.35">
      <c r="A47" s="45">
        <v>45</v>
      </c>
      <c r="B47" s="48">
        <f>'Population Totals'!B47</f>
        <v>86779</v>
      </c>
      <c r="C47" s="48">
        <v>47604</v>
      </c>
      <c r="D47" s="48">
        <v>20793</v>
      </c>
      <c r="E47" s="51">
        <f t="shared" si="5"/>
        <v>0.23960866108159809</v>
      </c>
      <c r="F47" s="48">
        <v>12188</v>
      </c>
      <c r="G47" s="55">
        <f t="shared" si="6"/>
        <v>0.14044872607428063</v>
      </c>
      <c r="H47" s="58">
        <f t="shared" si="7"/>
        <v>0.45143410272070433</v>
      </c>
      <c r="I47" s="62">
        <v>679</v>
      </c>
      <c r="J47" s="62">
        <v>3534</v>
      </c>
      <c r="K47" s="62">
        <v>74031</v>
      </c>
      <c r="L47" s="62">
        <v>77952</v>
      </c>
      <c r="M47" s="62">
        <f t="shared" si="8"/>
        <v>39175</v>
      </c>
      <c r="N47" s="62">
        <v>308</v>
      </c>
      <c r="O47" s="65">
        <f t="shared" si="9"/>
        <v>39175</v>
      </c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2" ht="14.5" x14ac:dyDescent="0.35">
      <c r="A48" s="45">
        <v>46</v>
      </c>
      <c r="B48" s="12">
        <f>'Population Totals'!B48</f>
        <v>85777</v>
      </c>
      <c r="C48" s="12">
        <v>31230</v>
      </c>
      <c r="D48" s="12">
        <v>44365</v>
      </c>
      <c r="E48" s="52">
        <f t="shared" si="5"/>
        <v>0.51721323898014615</v>
      </c>
      <c r="F48" s="12">
        <v>4466</v>
      </c>
      <c r="G48" s="52">
        <f t="shared" si="6"/>
        <v>5.2065238933513648E-2</v>
      </c>
      <c r="H48" s="59">
        <f t="shared" si="7"/>
        <v>0.63591638784289495</v>
      </c>
      <c r="I48" s="12">
        <v>353</v>
      </c>
      <c r="J48" s="12">
        <v>2414</v>
      </c>
      <c r="K48" s="12">
        <v>80934</v>
      </c>
      <c r="L48" s="12">
        <v>80103</v>
      </c>
      <c r="M48" s="12">
        <f t="shared" si="8"/>
        <v>54547</v>
      </c>
      <c r="N48" s="12">
        <v>85</v>
      </c>
      <c r="O48" s="12">
        <f t="shared" si="9"/>
        <v>54547</v>
      </c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1:32" ht="14.5" x14ac:dyDescent="0.35">
      <c r="A49" s="45">
        <v>47</v>
      </c>
      <c r="B49" s="48">
        <f>'Population Totals'!B49</f>
        <v>85703</v>
      </c>
      <c r="C49" s="48">
        <v>28135</v>
      </c>
      <c r="D49" s="48">
        <v>42610</v>
      </c>
      <c r="E49" s="51">
        <f t="shared" si="5"/>
        <v>0.49718212898031572</v>
      </c>
      <c r="F49" s="48">
        <v>7473</v>
      </c>
      <c r="G49" s="55">
        <f t="shared" si="6"/>
        <v>8.7196480869981219E-2</v>
      </c>
      <c r="H49" s="58">
        <f t="shared" si="7"/>
        <v>0.67171510915603883</v>
      </c>
      <c r="I49" s="62">
        <v>392</v>
      </c>
      <c r="J49" s="62">
        <v>3305</v>
      </c>
      <c r="K49" s="62">
        <v>77034</v>
      </c>
      <c r="L49" s="62">
        <v>77846</v>
      </c>
      <c r="M49" s="62">
        <f t="shared" si="8"/>
        <v>57568</v>
      </c>
      <c r="N49" s="62">
        <v>151</v>
      </c>
      <c r="O49" s="65">
        <f t="shared" si="9"/>
        <v>57568</v>
      </c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1:32" ht="14.5" x14ac:dyDescent="0.35">
      <c r="A50" s="45">
        <v>48</v>
      </c>
      <c r="B50" s="12">
        <f>'Population Totals'!B50</f>
        <v>85608</v>
      </c>
      <c r="C50" s="12">
        <v>54765</v>
      </c>
      <c r="D50" s="12">
        <v>17212</v>
      </c>
      <c r="E50" s="52">
        <f t="shared" si="5"/>
        <v>0.20105597607700215</v>
      </c>
      <c r="F50" s="12">
        <v>8047</v>
      </c>
      <c r="G50" s="52">
        <f t="shared" si="6"/>
        <v>9.3998224465003277E-2</v>
      </c>
      <c r="H50" s="59">
        <f t="shared" si="7"/>
        <v>0.36028174936921781</v>
      </c>
      <c r="I50" s="12">
        <v>515</v>
      </c>
      <c r="J50" s="12">
        <v>2689</v>
      </c>
      <c r="K50" s="12">
        <v>77283</v>
      </c>
      <c r="L50" s="12">
        <v>79348</v>
      </c>
      <c r="M50" s="12">
        <f t="shared" si="8"/>
        <v>30843</v>
      </c>
      <c r="N50" s="12">
        <v>76</v>
      </c>
      <c r="O50" s="12">
        <f t="shared" si="9"/>
        <v>30843</v>
      </c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1:32" ht="14.5" x14ac:dyDescent="0.35">
      <c r="A51" s="45">
        <v>49</v>
      </c>
      <c r="B51" s="48">
        <f>'Population Totals'!B51</f>
        <v>84733</v>
      </c>
      <c r="C51" s="48">
        <v>39506</v>
      </c>
      <c r="D51" s="48">
        <v>26597</v>
      </c>
      <c r="E51" s="51">
        <f t="shared" si="5"/>
        <v>0.31389187211594066</v>
      </c>
      <c r="F51" s="48">
        <v>8302</v>
      </c>
      <c r="G51" s="55">
        <f t="shared" si="6"/>
        <v>9.797835554034437E-2</v>
      </c>
      <c r="H51" s="58">
        <f t="shared" si="7"/>
        <v>0.53375898410300593</v>
      </c>
      <c r="I51" s="62">
        <v>387</v>
      </c>
      <c r="J51" s="62">
        <v>6181</v>
      </c>
      <c r="K51" s="62">
        <v>75958</v>
      </c>
      <c r="L51" s="62">
        <v>76083</v>
      </c>
      <c r="M51" s="62">
        <f t="shared" si="8"/>
        <v>45227</v>
      </c>
      <c r="N51" s="62">
        <v>119</v>
      </c>
      <c r="O51" s="65">
        <f t="shared" si="9"/>
        <v>45227</v>
      </c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1:32" ht="14.5" x14ac:dyDescent="0.35">
      <c r="A52" s="45">
        <v>50</v>
      </c>
      <c r="B52" s="12">
        <f>'Population Totals'!B52</f>
        <v>85625</v>
      </c>
      <c r="C52" s="12">
        <v>64819</v>
      </c>
      <c r="D52" s="12">
        <v>8116</v>
      </c>
      <c r="E52" s="52">
        <f t="shared" si="5"/>
        <v>9.4785401459854021E-2</v>
      </c>
      <c r="F52" s="12">
        <v>5553</v>
      </c>
      <c r="G52" s="52">
        <f t="shared" si="6"/>
        <v>6.4852554744525545E-2</v>
      </c>
      <c r="H52" s="59">
        <f t="shared" si="7"/>
        <v>0.2429897810218978</v>
      </c>
      <c r="I52" s="12">
        <v>318</v>
      </c>
      <c r="J52" s="12">
        <v>3660</v>
      </c>
      <c r="K52" s="12">
        <v>79848</v>
      </c>
      <c r="L52" s="12">
        <v>78729</v>
      </c>
      <c r="M52" s="12">
        <f t="shared" si="8"/>
        <v>20806</v>
      </c>
      <c r="N52" s="12">
        <v>99</v>
      </c>
      <c r="O52" s="12">
        <f t="shared" si="9"/>
        <v>20806</v>
      </c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1:32" ht="14.5" x14ac:dyDescent="0.35">
      <c r="A53" s="45">
        <v>51</v>
      </c>
      <c r="B53" s="48">
        <f>'Population Totals'!B53</f>
        <v>85745</v>
      </c>
      <c r="C53" s="48">
        <v>56012</v>
      </c>
      <c r="D53" s="48">
        <v>13688</v>
      </c>
      <c r="E53" s="51">
        <f t="shared" si="5"/>
        <v>0.15963613038661145</v>
      </c>
      <c r="F53" s="48">
        <v>8329</v>
      </c>
      <c r="G53" s="55">
        <f t="shared" si="6"/>
        <v>9.7136859292086999E-2</v>
      </c>
      <c r="H53" s="58">
        <f t="shared" si="7"/>
        <v>0.34676074406670943</v>
      </c>
      <c r="I53" s="62">
        <v>407</v>
      </c>
      <c r="J53" s="62">
        <v>3530</v>
      </c>
      <c r="K53" s="62">
        <v>76963</v>
      </c>
      <c r="L53" s="62">
        <v>76907</v>
      </c>
      <c r="M53" s="62">
        <f t="shared" si="8"/>
        <v>29733</v>
      </c>
      <c r="N53" s="62">
        <v>182</v>
      </c>
      <c r="O53" s="65">
        <f t="shared" si="9"/>
        <v>29733</v>
      </c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1:32" ht="14.5" x14ac:dyDescent="0.35">
      <c r="A54" s="45">
        <v>52</v>
      </c>
      <c r="B54" s="12">
        <f>'Population Totals'!B54</f>
        <v>87150</v>
      </c>
      <c r="C54" s="12">
        <v>41752</v>
      </c>
      <c r="D54" s="12">
        <v>21662</v>
      </c>
      <c r="E54" s="52">
        <f t="shared" si="5"/>
        <v>0.24855995410212278</v>
      </c>
      <c r="F54" s="12">
        <v>8472</v>
      </c>
      <c r="G54" s="52">
        <f t="shared" si="6"/>
        <v>9.7211703958691914E-2</v>
      </c>
      <c r="H54" s="59">
        <f t="shared" si="7"/>
        <v>0.52091795754446357</v>
      </c>
      <c r="I54" s="12">
        <v>394</v>
      </c>
      <c r="J54" s="12">
        <v>10643</v>
      </c>
      <c r="K54" s="12">
        <v>78306</v>
      </c>
      <c r="L54" s="12">
        <v>77410</v>
      </c>
      <c r="M54" s="12">
        <f t="shared" si="8"/>
        <v>45398</v>
      </c>
      <c r="N54" s="12">
        <v>180</v>
      </c>
      <c r="O54" s="12">
        <f t="shared" si="9"/>
        <v>45398</v>
      </c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1:32" ht="14.5" x14ac:dyDescent="0.35">
      <c r="A55" s="45">
        <v>53</v>
      </c>
      <c r="B55" s="48">
        <f>'Population Totals'!B55</f>
        <v>85037</v>
      </c>
      <c r="C55" s="48">
        <v>53750</v>
      </c>
      <c r="D55" s="48">
        <v>12342</v>
      </c>
      <c r="E55" s="51">
        <f t="shared" si="5"/>
        <v>0.14513682279478346</v>
      </c>
      <c r="F55" s="48">
        <v>6689</v>
      </c>
      <c r="G55" s="55">
        <f t="shared" si="6"/>
        <v>7.8659877465103431E-2</v>
      </c>
      <c r="H55" s="58">
        <f t="shared" si="7"/>
        <v>0.36792219857238612</v>
      </c>
      <c r="I55" s="62">
        <v>278</v>
      </c>
      <c r="J55" s="62">
        <v>8848</v>
      </c>
      <c r="K55" s="62">
        <v>79154</v>
      </c>
      <c r="L55" s="62">
        <v>77241</v>
      </c>
      <c r="M55" s="62">
        <f t="shared" si="8"/>
        <v>31287</v>
      </c>
      <c r="N55" s="62">
        <v>121</v>
      </c>
      <c r="O55" s="65">
        <f t="shared" si="9"/>
        <v>31287</v>
      </c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1:32" ht="14.5" x14ac:dyDescent="0.35">
      <c r="A56" s="45">
        <v>54</v>
      </c>
      <c r="B56" s="12">
        <f>'Population Totals'!B56</f>
        <v>86628</v>
      </c>
      <c r="C56" s="12">
        <v>64634</v>
      </c>
      <c r="D56" s="12">
        <v>12449</v>
      </c>
      <c r="E56" s="52">
        <f t="shared" si="5"/>
        <v>0.14370642286558619</v>
      </c>
      <c r="F56" s="12">
        <v>5127</v>
      </c>
      <c r="G56" s="52">
        <f t="shared" si="6"/>
        <v>5.9184097520432195E-2</v>
      </c>
      <c r="H56" s="59">
        <f t="shared" si="7"/>
        <v>0.25389019716488898</v>
      </c>
      <c r="I56" s="12">
        <v>291</v>
      </c>
      <c r="J56" s="12">
        <v>2943</v>
      </c>
      <c r="K56" s="12">
        <v>83918</v>
      </c>
      <c r="L56" s="12">
        <v>81660</v>
      </c>
      <c r="M56" s="12">
        <f t="shared" si="8"/>
        <v>21994</v>
      </c>
      <c r="N56" s="12">
        <v>116</v>
      </c>
      <c r="O56" s="12">
        <f t="shared" si="9"/>
        <v>21994</v>
      </c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1:32" ht="14.5" x14ac:dyDescent="0.35">
      <c r="A57" s="45">
        <v>55</v>
      </c>
      <c r="B57" s="48">
        <f>'Population Totals'!B57</f>
        <v>87359</v>
      </c>
      <c r="C57" s="48">
        <v>38246</v>
      </c>
      <c r="D57" s="48">
        <v>33991</v>
      </c>
      <c r="E57" s="51">
        <f t="shared" si="5"/>
        <v>0.38909557114893717</v>
      </c>
      <c r="F57" s="48">
        <v>7533</v>
      </c>
      <c r="G57" s="55">
        <f t="shared" si="6"/>
        <v>8.6230382673794348E-2</v>
      </c>
      <c r="H57" s="58">
        <f t="shared" si="7"/>
        <v>0.56219736947538324</v>
      </c>
      <c r="I57" s="62">
        <v>531</v>
      </c>
      <c r="J57" s="62">
        <v>3313</v>
      </c>
      <c r="K57" s="62">
        <v>79104</v>
      </c>
      <c r="L57" s="62">
        <v>79514</v>
      </c>
      <c r="M57" s="62">
        <f t="shared" si="8"/>
        <v>49113</v>
      </c>
      <c r="N57" s="62">
        <v>117</v>
      </c>
      <c r="O57" s="65">
        <f t="shared" si="9"/>
        <v>49113</v>
      </c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1:32" ht="14.5" x14ac:dyDescent="0.35">
      <c r="A58" s="45">
        <v>56</v>
      </c>
      <c r="B58" s="12">
        <f>'Population Totals'!B58</f>
        <v>84853</v>
      </c>
      <c r="C58" s="12">
        <v>33050</v>
      </c>
      <c r="D58" s="12">
        <v>43057</v>
      </c>
      <c r="E58" s="52">
        <f t="shared" si="5"/>
        <v>0.50743049744852864</v>
      </c>
      <c r="F58" s="12">
        <v>3735</v>
      </c>
      <c r="G58" s="52">
        <f t="shared" si="6"/>
        <v>4.4017300507937257E-2</v>
      </c>
      <c r="H58" s="59">
        <f t="shared" si="7"/>
        <v>0.61050286966872125</v>
      </c>
      <c r="I58" s="12">
        <v>354</v>
      </c>
      <c r="J58" s="12">
        <v>1120</v>
      </c>
      <c r="K58" s="12">
        <v>80958</v>
      </c>
      <c r="L58" s="12">
        <v>79122</v>
      </c>
      <c r="M58" s="12">
        <f t="shared" si="8"/>
        <v>51803</v>
      </c>
      <c r="N58" s="12">
        <v>126</v>
      </c>
      <c r="O58" s="12">
        <f t="shared" si="9"/>
        <v>51803</v>
      </c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1:32" ht="14.5" x14ac:dyDescent="0.35">
      <c r="A59" s="45">
        <v>57</v>
      </c>
      <c r="B59" s="48">
        <f>'Population Totals'!B59</f>
        <v>87843</v>
      </c>
      <c r="C59" s="48">
        <v>42296</v>
      </c>
      <c r="D59" s="48">
        <v>32288</v>
      </c>
      <c r="E59" s="51">
        <f t="shared" si="5"/>
        <v>0.36756486003437949</v>
      </c>
      <c r="F59" s="48">
        <v>6011</v>
      </c>
      <c r="G59" s="55">
        <f t="shared" si="6"/>
        <v>6.8428901563015829E-2</v>
      </c>
      <c r="H59" s="58">
        <f t="shared" si="7"/>
        <v>0.51850460480630212</v>
      </c>
      <c r="I59" s="62">
        <v>401</v>
      </c>
      <c r="J59" s="62">
        <v>2708</v>
      </c>
      <c r="K59" s="62">
        <v>81300</v>
      </c>
      <c r="L59" s="62">
        <v>80426</v>
      </c>
      <c r="M59" s="62">
        <f t="shared" si="8"/>
        <v>45547</v>
      </c>
      <c r="N59" s="62">
        <v>162</v>
      </c>
      <c r="O59" s="65">
        <f t="shared" si="9"/>
        <v>45547</v>
      </c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1:32" ht="14.5" x14ac:dyDescent="0.35">
      <c r="A60" s="45">
        <v>58</v>
      </c>
      <c r="B60" s="12">
        <f>'Population Totals'!B60</f>
        <v>85002</v>
      </c>
      <c r="C60" s="12">
        <v>53713</v>
      </c>
      <c r="D60" s="12">
        <v>23691</v>
      </c>
      <c r="E60" s="52">
        <f t="shared" si="5"/>
        <v>0.27871108915084353</v>
      </c>
      <c r="F60" s="12">
        <v>3119</v>
      </c>
      <c r="G60" s="52">
        <f t="shared" si="6"/>
        <v>3.669325427636997E-2</v>
      </c>
      <c r="H60" s="59">
        <f t="shared" si="7"/>
        <v>0.36809722124185312</v>
      </c>
      <c r="I60" s="12">
        <v>352</v>
      </c>
      <c r="J60" s="12">
        <v>1145</v>
      </c>
      <c r="K60" s="12">
        <v>82009</v>
      </c>
      <c r="L60" s="12">
        <v>80079</v>
      </c>
      <c r="M60" s="12">
        <f t="shared" si="8"/>
        <v>31289</v>
      </c>
      <c r="N60" s="12">
        <v>63</v>
      </c>
      <c r="O60" s="12">
        <f t="shared" si="9"/>
        <v>31289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1:32" ht="14.5" x14ac:dyDescent="0.35">
      <c r="A61" s="45">
        <v>59</v>
      </c>
      <c r="B61" s="48">
        <f>'Population Totals'!B61</f>
        <v>85419</v>
      </c>
      <c r="C61" s="48">
        <v>46230</v>
      </c>
      <c r="D61" s="48">
        <v>25458</v>
      </c>
      <c r="E61" s="51">
        <f t="shared" si="5"/>
        <v>0.2980367365574404</v>
      </c>
      <c r="F61" s="48">
        <v>8072</v>
      </c>
      <c r="G61" s="55">
        <f t="shared" si="6"/>
        <v>9.4498881981760499E-2</v>
      </c>
      <c r="H61" s="58">
        <f t="shared" si="7"/>
        <v>0.45878551610297474</v>
      </c>
      <c r="I61" s="62">
        <v>423</v>
      </c>
      <c r="J61" s="62">
        <v>2006</v>
      </c>
      <c r="K61" s="62">
        <v>76779</v>
      </c>
      <c r="L61" s="62">
        <v>78597</v>
      </c>
      <c r="M61" s="62">
        <f t="shared" si="8"/>
        <v>39189</v>
      </c>
      <c r="N61" s="62">
        <v>73</v>
      </c>
      <c r="O61" s="65">
        <f t="shared" si="9"/>
        <v>39189</v>
      </c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1:32" ht="14.5" x14ac:dyDescent="0.35">
      <c r="A62" s="45">
        <v>60</v>
      </c>
      <c r="B62" s="12">
        <f>'Population Totals'!B62</f>
        <v>85131</v>
      </c>
      <c r="C62" s="12">
        <v>34190</v>
      </c>
      <c r="D62" s="12">
        <v>41546</v>
      </c>
      <c r="E62" s="52">
        <f t="shared" si="5"/>
        <v>0.48802433895995584</v>
      </c>
      <c r="F62" s="12">
        <v>6436</v>
      </c>
      <c r="G62" s="52">
        <f t="shared" si="6"/>
        <v>7.5601132372461272E-2</v>
      </c>
      <c r="H62" s="59">
        <f t="shared" si="7"/>
        <v>0.59838366752416861</v>
      </c>
      <c r="I62" s="12">
        <v>441</v>
      </c>
      <c r="J62" s="12">
        <v>1080</v>
      </c>
      <c r="K62" s="12">
        <v>78874</v>
      </c>
      <c r="L62" s="12">
        <v>80686</v>
      </c>
      <c r="M62" s="12">
        <f t="shared" si="8"/>
        <v>50941</v>
      </c>
      <c r="N62" s="12">
        <v>162</v>
      </c>
      <c r="O62" s="12">
        <f t="shared" si="9"/>
        <v>50941</v>
      </c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1:32" ht="14.5" x14ac:dyDescent="0.35">
      <c r="A63" s="45">
        <v>61</v>
      </c>
      <c r="B63" s="48">
        <f>'Population Totals'!B63</f>
        <v>86687</v>
      </c>
      <c r="C63" s="48">
        <v>60362</v>
      </c>
      <c r="D63" s="48">
        <v>14196</v>
      </c>
      <c r="E63" s="51">
        <f t="shared" si="5"/>
        <v>0.16376157901415436</v>
      </c>
      <c r="F63" s="48">
        <v>5369</v>
      </c>
      <c r="G63" s="55">
        <f t="shared" si="6"/>
        <v>6.193546898612249E-2</v>
      </c>
      <c r="H63" s="58">
        <f t="shared" si="7"/>
        <v>0.30367875229273134</v>
      </c>
      <c r="I63" s="62">
        <v>215</v>
      </c>
      <c r="J63" s="62">
        <v>3549</v>
      </c>
      <c r="K63" s="62">
        <v>81309</v>
      </c>
      <c r="L63" s="62">
        <v>80592</v>
      </c>
      <c r="M63" s="62">
        <f t="shared" si="8"/>
        <v>26325</v>
      </c>
      <c r="N63" s="62">
        <v>34</v>
      </c>
      <c r="O63" s="65">
        <f t="shared" si="9"/>
        <v>26325</v>
      </c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</row>
    <row r="64" spans="1:32" ht="14.5" x14ac:dyDescent="0.35">
      <c r="A64" s="45">
        <v>62</v>
      </c>
      <c r="B64" s="12">
        <f>'Population Totals'!B64</f>
        <v>85692</v>
      </c>
      <c r="C64" s="12">
        <v>51346</v>
      </c>
      <c r="D64" s="12">
        <v>18623</v>
      </c>
      <c r="E64" s="52">
        <f t="shared" si="5"/>
        <v>0.21732483779115905</v>
      </c>
      <c r="F64" s="12">
        <v>9669</v>
      </c>
      <c r="G64" s="52">
        <f t="shared" si="6"/>
        <v>0.11283433692760117</v>
      </c>
      <c r="H64" s="59">
        <f t="shared" si="7"/>
        <v>0.40080754329458995</v>
      </c>
      <c r="I64" s="12">
        <v>376</v>
      </c>
      <c r="J64" s="12">
        <v>2922</v>
      </c>
      <c r="K64" s="12">
        <v>75762</v>
      </c>
      <c r="L64" s="12">
        <v>78662</v>
      </c>
      <c r="M64" s="12">
        <f t="shared" si="8"/>
        <v>34346</v>
      </c>
      <c r="N64" s="12">
        <v>48</v>
      </c>
      <c r="O64" s="12">
        <f t="shared" si="9"/>
        <v>34346</v>
      </c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</row>
    <row r="65" spans="1:32" ht="14.5" x14ac:dyDescent="0.35">
      <c r="A65" s="45">
        <v>63</v>
      </c>
      <c r="B65" s="48">
        <f>'Population Totals'!B65</f>
        <v>87217</v>
      </c>
      <c r="C65" s="48">
        <v>47088</v>
      </c>
      <c r="D65" s="48">
        <v>27281</v>
      </c>
      <c r="E65" s="51">
        <f t="shared" si="5"/>
        <v>0.31279452400334795</v>
      </c>
      <c r="F65" s="48">
        <v>7553</v>
      </c>
      <c r="G65" s="55">
        <f t="shared" si="6"/>
        <v>8.660008943210612E-2</v>
      </c>
      <c r="H65" s="58">
        <f t="shared" si="7"/>
        <v>0.46010525470951763</v>
      </c>
      <c r="I65" s="62">
        <v>425</v>
      </c>
      <c r="J65" s="62">
        <v>1907</v>
      </c>
      <c r="K65" s="62">
        <v>79578</v>
      </c>
      <c r="L65" s="62">
        <v>81016</v>
      </c>
      <c r="M65" s="62">
        <f t="shared" si="8"/>
        <v>40129</v>
      </c>
      <c r="N65" s="62">
        <v>106</v>
      </c>
      <c r="O65" s="65">
        <f t="shared" si="9"/>
        <v>40129</v>
      </c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</row>
    <row r="66" spans="1:32" ht="14.5" x14ac:dyDescent="0.35">
      <c r="A66" s="45">
        <v>64</v>
      </c>
      <c r="B66" s="12">
        <f>'Population Totals'!B66</f>
        <v>87445</v>
      </c>
      <c r="C66" s="12">
        <v>67995</v>
      </c>
      <c r="D66" s="12">
        <v>8749</v>
      </c>
      <c r="E66" s="52">
        <f t="shared" si="5"/>
        <v>0.10005146091829149</v>
      </c>
      <c r="F66" s="12">
        <v>5141</v>
      </c>
      <c r="G66" s="52">
        <f t="shared" si="6"/>
        <v>5.8791240208130827E-2</v>
      </c>
      <c r="H66" s="59">
        <f t="shared" si="7"/>
        <v>0.22242552461547258</v>
      </c>
      <c r="I66" s="12">
        <v>218</v>
      </c>
      <c r="J66" s="12">
        <v>3119</v>
      </c>
      <c r="K66" s="12">
        <v>82907</v>
      </c>
      <c r="L66" s="12">
        <v>82452</v>
      </c>
      <c r="M66" s="12">
        <f t="shared" si="8"/>
        <v>19450</v>
      </c>
      <c r="N66" s="12">
        <v>52</v>
      </c>
      <c r="O66" s="12">
        <f t="shared" si="9"/>
        <v>19450</v>
      </c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</row>
    <row r="67" spans="1:32" ht="14.5" x14ac:dyDescent="0.35">
      <c r="A67" s="45">
        <v>65</v>
      </c>
      <c r="B67" s="48">
        <f>'Population Totals'!B67</f>
        <v>84753</v>
      </c>
      <c r="C67" s="48">
        <v>24888</v>
      </c>
      <c r="D67" s="48">
        <v>38513</v>
      </c>
      <c r="E67" s="51">
        <f t="shared" ref="E67:E98" si="10">IF(ISERROR(D67/B67),"",D67/B67)</f>
        <v>0.45441459299375836</v>
      </c>
      <c r="F67" s="48">
        <v>16705</v>
      </c>
      <c r="G67" s="55">
        <f t="shared" ref="G67:G98" si="11">IF(ISERROR(F67/B67),"",F67/B67)</f>
        <v>0.19710216747489764</v>
      </c>
      <c r="H67" s="58">
        <f t="shared" ref="H67:H102" si="12">IF(ISERROR(O67/B67),"",O67/B67)</f>
        <v>0.70634667799369932</v>
      </c>
      <c r="I67" s="62">
        <v>549</v>
      </c>
      <c r="J67" s="62">
        <v>1599</v>
      </c>
      <c r="K67" s="62">
        <v>67046</v>
      </c>
      <c r="L67" s="62">
        <v>78103</v>
      </c>
      <c r="M67" s="62">
        <f t="shared" ref="M67:M102" si="13">B67-C67</f>
        <v>59865</v>
      </c>
      <c r="N67" s="62">
        <v>51</v>
      </c>
      <c r="O67" s="65">
        <f t="shared" ref="O67:O102" si="14">B67-C67</f>
        <v>59865</v>
      </c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</row>
    <row r="68" spans="1:32" ht="14.5" x14ac:dyDescent="0.35">
      <c r="A68" s="45">
        <v>66</v>
      </c>
      <c r="B68" s="12">
        <f>'Population Totals'!B68</f>
        <v>86235</v>
      </c>
      <c r="C68" s="12">
        <v>23665</v>
      </c>
      <c r="D68" s="12">
        <v>46214</v>
      </c>
      <c r="E68" s="52">
        <f t="shared" si="10"/>
        <v>0.53590769409172612</v>
      </c>
      <c r="F68" s="12">
        <v>11414</v>
      </c>
      <c r="G68" s="52">
        <f t="shared" si="11"/>
        <v>0.13235925088421174</v>
      </c>
      <c r="H68" s="59">
        <f t="shared" si="12"/>
        <v>0.72557546239925785</v>
      </c>
      <c r="I68" s="12">
        <v>974</v>
      </c>
      <c r="J68" s="12">
        <v>1455</v>
      </c>
      <c r="K68" s="12">
        <v>73859</v>
      </c>
      <c r="L68" s="12">
        <v>80189</v>
      </c>
      <c r="M68" s="12">
        <f t="shared" si="13"/>
        <v>62570</v>
      </c>
      <c r="N68" s="12">
        <v>40</v>
      </c>
      <c r="O68" s="12">
        <f t="shared" si="14"/>
        <v>62570</v>
      </c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</row>
    <row r="69" spans="1:32" ht="14.5" x14ac:dyDescent="0.35">
      <c r="A69" s="45">
        <v>67</v>
      </c>
      <c r="B69" s="48">
        <f>'Population Totals'!B69</f>
        <v>87126</v>
      </c>
      <c r="C69" s="48">
        <v>60660</v>
      </c>
      <c r="D69" s="48">
        <v>12450</v>
      </c>
      <c r="E69" s="51">
        <f t="shared" si="10"/>
        <v>0.1428964947317678</v>
      </c>
      <c r="F69" s="48">
        <v>8035</v>
      </c>
      <c r="G69" s="55">
        <f t="shared" si="11"/>
        <v>9.2222757844960174E-2</v>
      </c>
      <c r="H69" s="58">
        <f t="shared" si="12"/>
        <v>0.30376695819847116</v>
      </c>
      <c r="I69" s="62">
        <v>338</v>
      </c>
      <c r="J69" s="62">
        <v>4126</v>
      </c>
      <c r="K69" s="62">
        <v>79872</v>
      </c>
      <c r="L69" s="62">
        <v>82008</v>
      </c>
      <c r="M69" s="62">
        <f t="shared" si="13"/>
        <v>26466</v>
      </c>
      <c r="N69" s="62">
        <v>57</v>
      </c>
      <c r="O69" s="65">
        <f t="shared" si="14"/>
        <v>26466</v>
      </c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</row>
    <row r="70" spans="1:32" ht="14.5" x14ac:dyDescent="0.35">
      <c r="A70" s="45">
        <v>68</v>
      </c>
      <c r="B70" s="12">
        <f>'Population Totals'!B70</f>
        <v>84723</v>
      </c>
      <c r="C70" s="12">
        <v>32182</v>
      </c>
      <c r="D70" s="12">
        <v>41284</v>
      </c>
      <c r="E70" s="52">
        <f t="shared" si="10"/>
        <v>0.48728208396775374</v>
      </c>
      <c r="F70" s="12">
        <v>4393</v>
      </c>
      <c r="G70" s="52">
        <f t="shared" si="11"/>
        <v>5.185132726650378E-2</v>
      </c>
      <c r="H70" s="59">
        <f t="shared" si="12"/>
        <v>0.62015037239002391</v>
      </c>
      <c r="I70" s="12">
        <v>261</v>
      </c>
      <c r="J70" s="12">
        <v>3246</v>
      </c>
      <c r="K70" s="12">
        <v>79758</v>
      </c>
      <c r="L70" s="12">
        <v>78969</v>
      </c>
      <c r="M70" s="12">
        <f t="shared" si="13"/>
        <v>52541</v>
      </c>
      <c r="N70" s="12">
        <v>40</v>
      </c>
      <c r="O70" s="12">
        <f t="shared" si="14"/>
        <v>52541</v>
      </c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</row>
    <row r="71" spans="1:32" ht="14.5" x14ac:dyDescent="0.35">
      <c r="A71" s="45">
        <v>69</v>
      </c>
      <c r="B71" s="48">
        <f>'Population Totals'!B71</f>
        <v>86119</v>
      </c>
      <c r="C71" s="48">
        <v>27644</v>
      </c>
      <c r="D71" s="48">
        <v>47465</v>
      </c>
      <c r="E71" s="51">
        <f t="shared" si="10"/>
        <v>0.55115595861540423</v>
      </c>
      <c r="F71" s="48">
        <v>4360</v>
      </c>
      <c r="G71" s="55">
        <f t="shared" si="11"/>
        <v>5.0627619921271731E-2</v>
      </c>
      <c r="H71" s="58">
        <f t="shared" si="12"/>
        <v>0.67900231075604689</v>
      </c>
      <c r="I71" s="62">
        <v>390</v>
      </c>
      <c r="J71" s="62">
        <v>2641</v>
      </c>
      <c r="K71" s="62">
        <v>80835</v>
      </c>
      <c r="L71" s="62">
        <v>80321</v>
      </c>
      <c r="M71" s="62">
        <f t="shared" si="13"/>
        <v>58475</v>
      </c>
      <c r="N71" s="62">
        <v>51</v>
      </c>
      <c r="O71" s="65">
        <f t="shared" si="14"/>
        <v>58475</v>
      </c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</row>
    <row r="72" spans="1:32" ht="14.5" x14ac:dyDescent="0.35">
      <c r="A72" s="45">
        <v>70</v>
      </c>
      <c r="B72" s="12">
        <f>'Population Totals'!B72</f>
        <v>86557</v>
      </c>
      <c r="C72" s="12">
        <v>49243</v>
      </c>
      <c r="D72" s="12">
        <v>9568</v>
      </c>
      <c r="E72" s="52">
        <f t="shared" si="10"/>
        <v>0.11053987545779081</v>
      </c>
      <c r="F72" s="12">
        <v>4295</v>
      </c>
      <c r="G72" s="52">
        <f t="shared" si="11"/>
        <v>4.9620481301339003E-2</v>
      </c>
      <c r="H72" s="59">
        <f t="shared" si="12"/>
        <v>0.43109165058862947</v>
      </c>
      <c r="I72" s="12">
        <v>232</v>
      </c>
      <c r="J72" s="12">
        <v>20155</v>
      </c>
      <c r="K72" s="12">
        <v>82152</v>
      </c>
      <c r="L72" s="12">
        <v>80971</v>
      </c>
      <c r="M72" s="12">
        <f t="shared" si="13"/>
        <v>37314</v>
      </c>
      <c r="N72" s="12">
        <v>31</v>
      </c>
      <c r="O72" s="12">
        <f t="shared" si="14"/>
        <v>37314</v>
      </c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</row>
    <row r="73" spans="1:32" ht="14.5" x14ac:dyDescent="0.35">
      <c r="A73" s="45">
        <v>71</v>
      </c>
      <c r="B73" s="48">
        <f>'Population Totals'!B73</f>
        <v>84796</v>
      </c>
      <c r="C73" s="48">
        <v>61385</v>
      </c>
      <c r="D73" s="48">
        <v>7739</v>
      </c>
      <c r="E73" s="51">
        <f t="shared" si="10"/>
        <v>9.1266097457427239E-2</v>
      </c>
      <c r="F73" s="48">
        <v>6275</v>
      </c>
      <c r="G73" s="55">
        <f t="shared" si="11"/>
        <v>7.4001132128874006E-2</v>
      </c>
      <c r="H73" s="58">
        <f t="shared" si="12"/>
        <v>0.27608613613849708</v>
      </c>
      <c r="I73" s="62">
        <v>209</v>
      </c>
      <c r="J73" s="62">
        <v>6316</v>
      </c>
      <c r="K73" s="62">
        <v>78384</v>
      </c>
      <c r="L73" s="62">
        <v>78610</v>
      </c>
      <c r="M73" s="62">
        <f t="shared" si="13"/>
        <v>23411</v>
      </c>
      <c r="N73" s="62">
        <v>22</v>
      </c>
      <c r="O73" s="65">
        <f t="shared" si="14"/>
        <v>23411</v>
      </c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</row>
    <row r="74" spans="1:32" ht="14.5" x14ac:dyDescent="0.35">
      <c r="A74" s="45">
        <v>72</v>
      </c>
      <c r="B74" s="12">
        <f>'Population Totals'!B74</f>
        <v>87098</v>
      </c>
      <c r="C74" s="12">
        <v>69081</v>
      </c>
      <c r="D74" s="12">
        <v>10732</v>
      </c>
      <c r="E74" s="52">
        <f t="shared" si="10"/>
        <v>0.12321752508668396</v>
      </c>
      <c r="F74" s="12">
        <v>3071</v>
      </c>
      <c r="G74" s="52">
        <f t="shared" si="11"/>
        <v>3.5259133389974509E-2</v>
      </c>
      <c r="H74" s="59">
        <f t="shared" si="12"/>
        <v>0.20685894050380033</v>
      </c>
      <c r="I74" s="12">
        <v>328</v>
      </c>
      <c r="J74" s="12">
        <v>1042</v>
      </c>
      <c r="K74" s="12">
        <v>84287</v>
      </c>
      <c r="L74" s="12">
        <v>82550</v>
      </c>
      <c r="M74" s="12">
        <f t="shared" si="13"/>
        <v>18017</v>
      </c>
      <c r="N74" s="12">
        <v>21</v>
      </c>
      <c r="O74" s="12">
        <f t="shared" si="14"/>
        <v>18017</v>
      </c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</row>
    <row r="75" spans="1:32" ht="14.5" x14ac:dyDescent="0.35">
      <c r="A75" s="45">
        <v>73</v>
      </c>
      <c r="B75" s="48">
        <f>'Population Totals'!B75</f>
        <v>84871</v>
      </c>
      <c r="C75" s="48">
        <v>68776</v>
      </c>
      <c r="D75" s="48">
        <v>7751</v>
      </c>
      <c r="E75" s="51">
        <f t="shared" si="10"/>
        <v>9.1326837199985855E-2</v>
      </c>
      <c r="F75" s="48">
        <v>3094</v>
      </c>
      <c r="G75" s="55">
        <f t="shared" si="11"/>
        <v>3.6455326318766128E-2</v>
      </c>
      <c r="H75" s="58">
        <f t="shared" si="12"/>
        <v>0.18964074890127369</v>
      </c>
      <c r="I75" s="62">
        <v>304</v>
      </c>
      <c r="J75" s="62">
        <v>1744</v>
      </c>
      <c r="K75" s="62">
        <v>81850</v>
      </c>
      <c r="L75" s="62">
        <v>79951</v>
      </c>
      <c r="M75" s="62">
        <f t="shared" si="13"/>
        <v>16095</v>
      </c>
      <c r="N75" s="62">
        <v>33</v>
      </c>
      <c r="O75" s="65">
        <f t="shared" si="14"/>
        <v>16095</v>
      </c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</row>
    <row r="76" spans="1:32" ht="14.5" x14ac:dyDescent="0.35">
      <c r="A76" s="45">
        <v>74</v>
      </c>
      <c r="B76" s="12">
        <f>'Population Totals'!B76</f>
        <v>86710</v>
      </c>
      <c r="C76" s="12">
        <v>67830</v>
      </c>
      <c r="D76" s="12">
        <v>7714</v>
      </c>
      <c r="E76" s="52">
        <f t="shared" si="10"/>
        <v>8.8963210702341131E-2</v>
      </c>
      <c r="F76" s="12">
        <v>5353</v>
      </c>
      <c r="G76" s="52">
        <f t="shared" si="11"/>
        <v>6.1734517356706264E-2</v>
      </c>
      <c r="H76" s="59">
        <f t="shared" si="12"/>
        <v>0.21773728520355207</v>
      </c>
      <c r="I76" s="12">
        <v>313</v>
      </c>
      <c r="J76" s="12">
        <v>2256</v>
      </c>
      <c r="K76" s="12">
        <v>81342</v>
      </c>
      <c r="L76" s="12">
        <v>80521</v>
      </c>
      <c r="M76" s="12">
        <f t="shared" si="13"/>
        <v>18880</v>
      </c>
      <c r="N76" s="12">
        <v>40</v>
      </c>
      <c r="O76" s="12">
        <f t="shared" si="14"/>
        <v>18880</v>
      </c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</row>
    <row r="77" spans="1:32" ht="14.5" x14ac:dyDescent="0.35">
      <c r="A77" s="45">
        <v>75</v>
      </c>
      <c r="B77" s="48">
        <f>'Population Totals'!B77</f>
        <v>84681</v>
      </c>
      <c r="C77" s="48">
        <v>53502</v>
      </c>
      <c r="D77" s="48">
        <v>11997</v>
      </c>
      <c r="E77" s="51">
        <f t="shared" si="10"/>
        <v>0.14167286640450633</v>
      </c>
      <c r="F77" s="48">
        <v>6591</v>
      </c>
      <c r="G77" s="55">
        <f t="shared" si="11"/>
        <v>7.7833280192723273E-2</v>
      </c>
      <c r="H77" s="58">
        <f t="shared" si="12"/>
        <v>0.36819357352889076</v>
      </c>
      <c r="I77" s="62">
        <v>266</v>
      </c>
      <c r="J77" s="62">
        <v>9269</v>
      </c>
      <c r="K77" s="62">
        <v>77743</v>
      </c>
      <c r="L77" s="62">
        <v>78018</v>
      </c>
      <c r="M77" s="62">
        <f t="shared" si="13"/>
        <v>31179</v>
      </c>
      <c r="N77" s="62">
        <v>30</v>
      </c>
      <c r="O77" s="65">
        <f t="shared" si="14"/>
        <v>31179</v>
      </c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</row>
    <row r="78" spans="1:32" ht="14.5" x14ac:dyDescent="0.35">
      <c r="A78" s="45">
        <v>76</v>
      </c>
      <c r="B78" s="12">
        <f>'Population Totals'!B78</f>
        <v>84628</v>
      </c>
      <c r="C78" s="12">
        <v>66584</v>
      </c>
      <c r="D78" s="12">
        <v>8820</v>
      </c>
      <c r="E78" s="52">
        <f t="shared" si="10"/>
        <v>0.1042208252587796</v>
      </c>
      <c r="F78" s="12">
        <v>4543</v>
      </c>
      <c r="G78" s="52">
        <f t="shared" si="11"/>
        <v>5.3681996502339652E-2</v>
      </c>
      <c r="H78" s="59">
        <f t="shared" si="12"/>
        <v>0.2132154842368956</v>
      </c>
      <c r="I78" s="12">
        <v>361</v>
      </c>
      <c r="J78" s="12">
        <v>1771</v>
      </c>
      <c r="K78" s="12">
        <v>80462</v>
      </c>
      <c r="L78" s="12">
        <v>79842</v>
      </c>
      <c r="M78" s="12">
        <f t="shared" si="13"/>
        <v>18044</v>
      </c>
      <c r="N78" s="12">
        <v>49</v>
      </c>
      <c r="O78" s="12">
        <f t="shared" si="14"/>
        <v>18044</v>
      </c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</row>
    <row r="79" spans="1:32" ht="14.5" x14ac:dyDescent="0.35">
      <c r="A79" s="45">
        <v>77</v>
      </c>
      <c r="B79" s="48">
        <f>'Population Totals'!B79</f>
        <v>86251</v>
      </c>
      <c r="C79" s="48">
        <v>37576</v>
      </c>
      <c r="D79" s="48">
        <v>48772</v>
      </c>
      <c r="E79" s="51">
        <f t="shared" si="10"/>
        <v>0.5654659076416505</v>
      </c>
      <c r="F79" s="48">
        <v>2540</v>
      </c>
      <c r="G79" s="55">
        <f t="shared" si="11"/>
        <v>2.9448933925403764E-2</v>
      </c>
      <c r="H79" s="58">
        <f t="shared" si="12"/>
        <v>0.56434128299961739</v>
      </c>
      <c r="I79" s="62">
        <v>257</v>
      </c>
      <c r="J79" s="62">
        <v>382</v>
      </c>
      <c r="K79" s="62">
        <v>89064</v>
      </c>
      <c r="L79" s="62">
        <v>88187</v>
      </c>
      <c r="M79" s="62">
        <f t="shared" si="13"/>
        <v>48675</v>
      </c>
      <c r="N79" s="62">
        <v>55</v>
      </c>
      <c r="O79" s="65">
        <f t="shared" si="14"/>
        <v>48675</v>
      </c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</row>
    <row r="80" spans="1:32" ht="14.5" x14ac:dyDescent="0.35">
      <c r="A80" s="45">
        <v>78</v>
      </c>
      <c r="B80" s="12">
        <f>'Population Totals'!B80</f>
        <v>85826</v>
      </c>
      <c r="C80" s="12">
        <v>53960</v>
      </c>
      <c r="D80" s="12">
        <v>27443</v>
      </c>
      <c r="E80" s="52">
        <f t="shared" si="10"/>
        <v>0.3197515904271433</v>
      </c>
      <c r="F80" s="12">
        <v>2986</v>
      </c>
      <c r="G80" s="52">
        <f t="shared" si="11"/>
        <v>3.4791321977023282E-2</v>
      </c>
      <c r="H80" s="59">
        <f t="shared" si="12"/>
        <v>0.37128609046209771</v>
      </c>
      <c r="I80" s="12">
        <v>265</v>
      </c>
      <c r="J80" s="12">
        <v>415</v>
      </c>
      <c r="K80" s="12">
        <v>84395</v>
      </c>
      <c r="L80" s="12">
        <v>83700</v>
      </c>
      <c r="M80" s="12">
        <f t="shared" si="13"/>
        <v>31866</v>
      </c>
      <c r="N80" s="12">
        <v>15</v>
      </c>
      <c r="O80" s="12">
        <f t="shared" si="14"/>
        <v>31866</v>
      </c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</row>
    <row r="81" spans="1:32" ht="14.5" x14ac:dyDescent="0.35">
      <c r="A81" s="45">
        <v>79</v>
      </c>
      <c r="B81" s="48">
        <f>'Population Totals'!B81</f>
        <v>84966</v>
      </c>
      <c r="C81" s="48">
        <v>57885</v>
      </c>
      <c r="D81" s="48">
        <v>22464</v>
      </c>
      <c r="E81" s="51">
        <f t="shared" si="10"/>
        <v>0.26438810818445024</v>
      </c>
      <c r="F81" s="48">
        <v>3068</v>
      </c>
      <c r="G81" s="55">
        <f t="shared" si="11"/>
        <v>3.6108561071487418E-2</v>
      </c>
      <c r="H81" s="58">
        <f t="shared" si="12"/>
        <v>0.31872749099639858</v>
      </c>
      <c r="I81" s="62">
        <v>251</v>
      </c>
      <c r="J81" s="62">
        <v>538</v>
      </c>
      <c r="K81" s="62">
        <v>83958</v>
      </c>
      <c r="L81" s="62">
        <v>82731</v>
      </c>
      <c r="M81" s="62">
        <f t="shared" si="13"/>
        <v>27081</v>
      </c>
      <c r="N81" s="62">
        <v>30</v>
      </c>
      <c r="O81" s="65">
        <f t="shared" si="14"/>
        <v>27081</v>
      </c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</row>
    <row r="82" spans="1:32" ht="14.5" x14ac:dyDescent="0.35">
      <c r="A82" s="45">
        <v>80</v>
      </c>
      <c r="B82" s="12">
        <f>'Population Totals'!B82</f>
        <v>85168</v>
      </c>
      <c r="C82" s="12">
        <v>52404</v>
      </c>
      <c r="D82" s="12">
        <v>22746</v>
      </c>
      <c r="E82" s="52">
        <f t="shared" si="10"/>
        <v>0.26707213977080596</v>
      </c>
      <c r="F82" s="12">
        <v>4055</v>
      </c>
      <c r="G82" s="52">
        <f t="shared" si="11"/>
        <v>4.761177907195191E-2</v>
      </c>
      <c r="H82" s="59">
        <f t="shared" si="12"/>
        <v>0.38469847830170956</v>
      </c>
      <c r="I82" s="12">
        <v>285</v>
      </c>
      <c r="J82" s="12">
        <v>1805</v>
      </c>
      <c r="K82" s="12">
        <v>80756</v>
      </c>
      <c r="L82" s="12">
        <v>79781</v>
      </c>
      <c r="M82" s="12">
        <f t="shared" si="13"/>
        <v>32764</v>
      </c>
      <c r="N82" s="12">
        <v>49</v>
      </c>
      <c r="O82" s="12">
        <f t="shared" si="14"/>
        <v>32764</v>
      </c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</row>
    <row r="83" spans="1:32" ht="14.5" x14ac:dyDescent="0.35">
      <c r="A83" s="45">
        <v>81</v>
      </c>
      <c r="B83" s="48">
        <f>'Population Totals'!B83</f>
        <v>85321</v>
      </c>
      <c r="C83" s="48">
        <v>60672</v>
      </c>
      <c r="D83" s="48">
        <v>18465</v>
      </c>
      <c r="E83" s="51">
        <f t="shared" si="10"/>
        <v>0.21641799791376098</v>
      </c>
      <c r="F83" s="48">
        <v>2483</v>
      </c>
      <c r="G83" s="55">
        <f t="shared" si="11"/>
        <v>2.9101862378546898E-2</v>
      </c>
      <c r="H83" s="58">
        <f t="shared" si="12"/>
        <v>0.28889722342682339</v>
      </c>
      <c r="I83" s="62">
        <v>265</v>
      </c>
      <c r="J83" s="62">
        <v>793</v>
      </c>
      <c r="K83" s="62">
        <v>82725</v>
      </c>
      <c r="L83" s="62">
        <v>81539</v>
      </c>
      <c r="M83" s="62">
        <f t="shared" si="13"/>
        <v>24649</v>
      </c>
      <c r="N83" s="62">
        <v>21</v>
      </c>
      <c r="O83" s="65">
        <f t="shared" si="14"/>
        <v>24649</v>
      </c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</row>
    <row r="84" spans="1:32" ht="14.5" x14ac:dyDescent="0.35">
      <c r="A84" s="45">
        <v>82</v>
      </c>
      <c r="B84" s="12">
        <f>'Population Totals'!B84</f>
        <v>86038</v>
      </c>
      <c r="C84" s="12">
        <v>48026</v>
      </c>
      <c r="D84" s="12">
        <v>32303</v>
      </c>
      <c r="E84" s="52">
        <f t="shared" si="10"/>
        <v>0.37545038238917688</v>
      </c>
      <c r="F84" s="12">
        <v>3097</v>
      </c>
      <c r="G84" s="52">
        <f t="shared" si="11"/>
        <v>3.5995722820149234E-2</v>
      </c>
      <c r="H84" s="59">
        <f t="shared" si="12"/>
        <v>0.44180478393268091</v>
      </c>
      <c r="I84" s="12">
        <v>286</v>
      </c>
      <c r="J84" s="12">
        <v>709</v>
      </c>
      <c r="K84" s="12">
        <v>82968</v>
      </c>
      <c r="L84" s="12">
        <v>82920</v>
      </c>
      <c r="M84" s="12">
        <f t="shared" si="13"/>
        <v>38012</v>
      </c>
      <c r="N84" s="12">
        <v>15</v>
      </c>
      <c r="O84" s="12">
        <f t="shared" si="14"/>
        <v>38012</v>
      </c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</row>
    <row r="85" spans="1:32" ht="14.5" x14ac:dyDescent="0.35">
      <c r="A85" s="45">
        <v>83</v>
      </c>
      <c r="B85" s="48">
        <f>'Population Totals'!B85</f>
        <v>86539</v>
      </c>
      <c r="C85" s="48">
        <v>57940</v>
      </c>
      <c r="D85" s="48">
        <v>20405</v>
      </c>
      <c r="E85" s="51">
        <f t="shared" si="10"/>
        <v>0.23578964397554861</v>
      </c>
      <c r="F85" s="48">
        <v>5107</v>
      </c>
      <c r="G85" s="55">
        <f t="shared" si="11"/>
        <v>5.901385502490207E-2</v>
      </c>
      <c r="H85" s="58">
        <f t="shared" si="12"/>
        <v>0.33047527704272062</v>
      </c>
      <c r="I85" s="62">
        <v>288</v>
      </c>
      <c r="J85" s="62">
        <v>534</v>
      </c>
      <c r="K85" s="62">
        <v>80862</v>
      </c>
      <c r="L85" s="62">
        <v>81744</v>
      </c>
      <c r="M85" s="62">
        <f t="shared" si="13"/>
        <v>28599</v>
      </c>
      <c r="N85" s="62">
        <v>26</v>
      </c>
      <c r="O85" s="65">
        <f t="shared" si="14"/>
        <v>28599</v>
      </c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</row>
    <row r="86" spans="1:32" ht="14.5" x14ac:dyDescent="0.35">
      <c r="A86" s="45">
        <v>84</v>
      </c>
      <c r="B86" s="12">
        <f>'Population Totals'!B86</f>
        <v>85971</v>
      </c>
      <c r="C86" s="12">
        <v>64894</v>
      </c>
      <c r="D86" s="12">
        <v>5074</v>
      </c>
      <c r="E86" s="52">
        <f t="shared" si="10"/>
        <v>5.9019902059996979E-2</v>
      </c>
      <c r="F86" s="12">
        <v>11994</v>
      </c>
      <c r="G86" s="52">
        <f t="shared" si="11"/>
        <v>0.13951216107757267</v>
      </c>
      <c r="H86" s="59">
        <f t="shared" si="12"/>
        <v>0.24516406695280968</v>
      </c>
      <c r="I86" s="12">
        <v>442</v>
      </c>
      <c r="J86" s="12">
        <v>1755</v>
      </c>
      <c r="K86" s="12">
        <v>73891</v>
      </c>
      <c r="L86" s="12">
        <v>78945</v>
      </c>
      <c r="M86" s="12">
        <f t="shared" si="13"/>
        <v>21077</v>
      </c>
      <c r="N86" s="12">
        <v>36</v>
      </c>
      <c r="O86" s="12">
        <f t="shared" si="14"/>
        <v>21077</v>
      </c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</row>
    <row r="87" spans="1:32" ht="14.5" x14ac:dyDescent="0.35">
      <c r="A87" s="45">
        <v>85</v>
      </c>
      <c r="B87" s="48">
        <f>'Population Totals'!B87</f>
        <v>87492</v>
      </c>
      <c r="C87" s="48">
        <v>73941</v>
      </c>
      <c r="D87" s="48">
        <v>2688</v>
      </c>
      <c r="E87" s="51">
        <f t="shared" si="10"/>
        <v>3.072280894253189E-2</v>
      </c>
      <c r="F87" s="48">
        <v>7407</v>
      </c>
      <c r="G87" s="55">
        <f t="shared" si="11"/>
        <v>8.4659168838293788E-2</v>
      </c>
      <c r="H87" s="58">
        <f t="shared" si="12"/>
        <v>0.15488273213550954</v>
      </c>
      <c r="I87" s="62">
        <v>350</v>
      </c>
      <c r="J87" s="62">
        <v>1027</v>
      </c>
      <c r="K87" s="62">
        <v>79721</v>
      </c>
      <c r="L87" s="62">
        <v>81435</v>
      </c>
      <c r="M87" s="62">
        <f t="shared" si="13"/>
        <v>13551</v>
      </c>
      <c r="N87" s="62">
        <v>30</v>
      </c>
      <c r="O87" s="65">
        <f t="shared" si="14"/>
        <v>13551</v>
      </c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</row>
    <row r="88" spans="1:32" ht="14.5" x14ac:dyDescent="0.35">
      <c r="A88" s="45">
        <v>86</v>
      </c>
      <c r="B88" s="12">
        <f>'Population Totals'!B88</f>
        <v>86065</v>
      </c>
      <c r="C88" s="12">
        <v>63354</v>
      </c>
      <c r="D88" s="12">
        <v>4777</v>
      </c>
      <c r="E88" s="52">
        <f t="shared" si="10"/>
        <v>5.5504560506593852E-2</v>
      </c>
      <c r="F88" s="12">
        <v>15033</v>
      </c>
      <c r="G88" s="52">
        <f t="shared" si="11"/>
        <v>0.17467030732585836</v>
      </c>
      <c r="H88" s="59">
        <f t="shared" si="12"/>
        <v>0.26388194968918838</v>
      </c>
      <c r="I88" s="12">
        <v>421</v>
      </c>
      <c r="J88" s="12">
        <v>2462</v>
      </c>
      <c r="K88" s="12">
        <v>70689</v>
      </c>
      <c r="L88" s="12">
        <v>78482</v>
      </c>
      <c r="M88" s="12">
        <f t="shared" si="13"/>
        <v>22711</v>
      </c>
      <c r="N88" s="12">
        <v>37</v>
      </c>
      <c r="O88" s="12">
        <f t="shared" si="14"/>
        <v>22711</v>
      </c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</row>
    <row r="89" spans="1:32" ht="14.5" x14ac:dyDescent="0.35">
      <c r="A89" s="45">
        <v>87</v>
      </c>
      <c r="B89" s="48">
        <f>'Population Totals'!B89</f>
        <v>86719</v>
      </c>
      <c r="C89" s="48">
        <v>72362</v>
      </c>
      <c r="D89" s="48">
        <v>4341</v>
      </c>
      <c r="E89" s="51">
        <f t="shared" si="10"/>
        <v>5.0058234066352243E-2</v>
      </c>
      <c r="F89" s="48">
        <v>6705</v>
      </c>
      <c r="G89" s="55">
        <f t="shared" si="11"/>
        <v>7.7318696018173635E-2</v>
      </c>
      <c r="H89" s="58">
        <f t="shared" si="12"/>
        <v>0.16555772091467844</v>
      </c>
      <c r="I89" s="62">
        <v>255</v>
      </c>
      <c r="J89" s="62">
        <v>886</v>
      </c>
      <c r="K89" s="62">
        <v>79457</v>
      </c>
      <c r="L89" s="62">
        <v>81061</v>
      </c>
      <c r="M89" s="62">
        <f t="shared" si="13"/>
        <v>14357</v>
      </c>
      <c r="N89" s="62">
        <v>43</v>
      </c>
      <c r="O89" s="65">
        <f t="shared" si="14"/>
        <v>14357</v>
      </c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</row>
    <row r="90" spans="1:32" ht="14.5" x14ac:dyDescent="0.35">
      <c r="A90" s="45">
        <v>88</v>
      </c>
      <c r="B90" s="12">
        <f>'Population Totals'!B90</f>
        <v>88035</v>
      </c>
      <c r="C90" s="12">
        <v>76640</v>
      </c>
      <c r="D90" s="12">
        <v>5709</v>
      </c>
      <c r="E90" s="52">
        <f t="shared" si="10"/>
        <v>6.4849207701482364E-2</v>
      </c>
      <c r="F90" s="12">
        <v>3161</v>
      </c>
      <c r="G90" s="52">
        <f t="shared" si="11"/>
        <v>3.590617368092236E-2</v>
      </c>
      <c r="H90" s="59">
        <f t="shared" si="12"/>
        <v>0.12943715567671948</v>
      </c>
      <c r="I90" s="12">
        <v>224</v>
      </c>
      <c r="J90" s="12">
        <v>746</v>
      </c>
      <c r="K90" s="12">
        <v>85959</v>
      </c>
      <c r="L90" s="12">
        <v>84636</v>
      </c>
      <c r="M90" s="12">
        <f t="shared" si="13"/>
        <v>11395</v>
      </c>
      <c r="N90" s="12">
        <v>38</v>
      </c>
      <c r="O90" s="12">
        <f t="shared" si="14"/>
        <v>11395</v>
      </c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</row>
    <row r="91" spans="1:32" ht="14.5" x14ac:dyDescent="0.35">
      <c r="A91" s="45">
        <v>89</v>
      </c>
      <c r="B91" s="48">
        <f>'Population Totals'!B91</f>
        <v>85781</v>
      </c>
      <c r="C91" s="48">
        <v>76270</v>
      </c>
      <c r="D91" s="48">
        <v>3441</v>
      </c>
      <c r="E91" s="51">
        <f t="shared" si="10"/>
        <v>4.0113778109371542E-2</v>
      </c>
      <c r="F91" s="48">
        <v>2052</v>
      </c>
      <c r="G91" s="55">
        <f t="shared" si="11"/>
        <v>2.3921381191639175E-2</v>
      </c>
      <c r="H91" s="58">
        <f t="shared" si="12"/>
        <v>0.1108753686713841</v>
      </c>
      <c r="I91" s="62">
        <v>273</v>
      </c>
      <c r="J91" s="62">
        <v>751</v>
      </c>
      <c r="K91" s="62">
        <v>83407</v>
      </c>
      <c r="L91" s="62">
        <v>81668</v>
      </c>
      <c r="M91" s="62">
        <f t="shared" si="13"/>
        <v>9511</v>
      </c>
      <c r="N91" s="62">
        <v>51</v>
      </c>
      <c r="O91" s="65">
        <f t="shared" si="14"/>
        <v>9511</v>
      </c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</row>
    <row r="92" spans="1:32" ht="14.5" x14ac:dyDescent="0.35">
      <c r="A92" s="45">
        <v>90</v>
      </c>
      <c r="B92" s="12">
        <f>'Population Totals'!B92</f>
        <v>84854</v>
      </c>
      <c r="C92" s="12">
        <v>73453</v>
      </c>
      <c r="D92" s="12">
        <v>5050</v>
      </c>
      <c r="E92" s="52">
        <f t="shared" si="10"/>
        <v>5.9513988733589457E-2</v>
      </c>
      <c r="F92" s="12">
        <v>2156</v>
      </c>
      <c r="G92" s="52">
        <f t="shared" si="11"/>
        <v>2.5408348457350273E-2</v>
      </c>
      <c r="H92" s="59">
        <f t="shared" si="12"/>
        <v>0.13436019515874326</v>
      </c>
      <c r="I92" s="12">
        <v>217</v>
      </c>
      <c r="J92" s="12">
        <v>997</v>
      </c>
      <c r="K92" s="12">
        <v>82418</v>
      </c>
      <c r="L92" s="12">
        <v>80576</v>
      </c>
      <c r="M92" s="12">
        <f t="shared" si="13"/>
        <v>11401</v>
      </c>
      <c r="N92" s="12">
        <v>37</v>
      </c>
      <c r="O92" s="12">
        <f t="shared" si="14"/>
        <v>11401</v>
      </c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</row>
    <row r="93" spans="1:32" ht="14.5" x14ac:dyDescent="0.35">
      <c r="A93" s="45">
        <v>91</v>
      </c>
      <c r="B93" s="48">
        <f>'Population Totals'!B93</f>
        <v>85523</v>
      </c>
      <c r="C93" s="48">
        <v>69934</v>
      </c>
      <c r="D93" s="48">
        <v>6602</v>
      </c>
      <c r="E93" s="51">
        <f t="shared" si="10"/>
        <v>7.7195608198964025E-2</v>
      </c>
      <c r="F93" s="48">
        <v>4232</v>
      </c>
      <c r="G93" s="55">
        <f t="shared" si="11"/>
        <v>4.9483764601335314E-2</v>
      </c>
      <c r="H93" s="58">
        <f t="shared" si="12"/>
        <v>0.18227845141073162</v>
      </c>
      <c r="I93" s="62">
        <v>220</v>
      </c>
      <c r="J93" s="62">
        <v>2461</v>
      </c>
      <c r="K93" s="62">
        <v>81765</v>
      </c>
      <c r="L93" s="62">
        <v>81341</v>
      </c>
      <c r="M93" s="62">
        <f t="shared" si="13"/>
        <v>15589</v>
      </c>
      <c r="N93" s="62">
        <v>36</v>
      </c>
      <c r="O93" s="65">
        <f t="shared" si="14"/>
        <v>15589</v>
      </c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</row>
    <row r="94" spans="1:32" ht="14.5" x14ac:dyDescent="0.35">
      <c r="A94" s="45">
        <v>92</v>
      </c>
      <c r="B94" s="12">
        <f>'Population Totals'!B94</f>
        <v>87322</v>
      </c>
      <c r="C94" s="12">
        <v>47885</v>
      </c>
      <c r="D94" s="12">
        <v>26084</v>
      </c>
      <c r="E94" s="52">
        <f t="shared" si="10"/>
        <v>0.29871051968576073</v>
      </c>
      <c r="F94" s="12">
        <v>7044</v>
      </c>
      <c r="G94" s="52">
        <f t="shared" si="11"/>
        <v>8.0666956780650931E-2</v>
      </c>
      <c r="H94" s="59">
        <f t="shared" si="12"/>
        <v>0.45162731041432858</v>
      </c>
      <c r="I94" s="12">
        <v>361</v>
      </c>
      <c r="J94" s="12">
        <v>1858</v>
      </c>
      <c r="K94" s="12">
        <v>79668</v>
      </c>
      <c r="L94" s="12">
        <v>80183</v>
      </c>
      <c r="M94" s="12">
        <f t="shared" si="13"/>
        <v>39437</v>
      </c>
      <c r="N94" s="12">
        <v>37</v>
      </c>
      <c r="O94" s="12">
        <f t="shared" si="14"/>
        <v>39437</v>
      </c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</row>
    <row r="95" spans="1:32" ht="14.5" x14ac:dyDescent="0.35">
      <c r="A95" s="45">
        <v>93</v>
      </c>
      <c r="B95" s="48">
        <f>'Population Totals'!B95</f>
        <v>84669</v>
      </c>
      <c r="C95" s="48">
        <v>72804</v>
      </c>
      <c r="D95" s="48">
        <v>3548</v>
      </c>
      <c r="E95" s="51">
        <f t="shared" si="10"/>
        <v>4.1904356966540289E-2</v>
      </c>
      <c r="F95" s="48">
        <v>2712</v>
      </c>
      <c r="G95" s="55">
        <f t="shared" si="11"/>
        <v>3.2030613329553911E-2</v>
      </c>
      <c r="H95" s="58">
        <f t="shared" si="12"/>
        <v>0.14013393331679835</v>
      </c>
      <c r="I95" s="62">
        <v>215</v>
      </c>
      <c r="J95" s="62">
        <v>2345</v>
      </c>
      <c r="K95" s="62">
        <v>81659</v>
      </c>
      <c r="L95" s="62">
        <v>80045</v>
      </c>
      <c r="M95" s="62">
        <f t="shared" si="13"/>
        <v>11865</v>
      </c>
      <c r="N95" s="62">
        <v>18</v>
      </c>
      <c r="O95" s="65">
        <f t="shared" si="14"/>
        <v>11865</v>
      </c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</row>
    <row r="96" spans="1:32" ht="14.5" x14ac:dyDescent="0.35">
      <c r="A96" s="45">
        <v>94</v>
      </c>
      <c r="B96" s="12">
        <f>'Population Totals'!B96</f>
        <v>85008</v>
      </c>
      <c r="C96" s="12">
        <v>68036</v>
      </c>
      <c r="D96" s="12">
        <v>2815</v>
      </c>
      <c r="E96" s="52">
        <f t="shared" si="10"/>
        <v>3.3114530397139096E-2</v>
      </c>
      <c r="F96" s="12">
        <v>3690</v>
      </c>
      <c r="G96" s="52">
        <f t="shared" si="11"/>
        <v>4.3407679277244496E-2</v>
      </c>
      <c r="H96" s="59">
        <f t="shared" si="12"/>
        <v>0.19965179747788445</v>
      </c>
      <c r="I96" s="12">
        <v>156</v>
      </c>
      <c r="J96" s="12">
        <v>7847</v>
      </c>
      <c r="K96" s="12">
        <v>81032</v>
      </c>
      <c r="L96" s="12">
        <v>80084</v>
      </c>
      <c r="M96" s="12">
        <f t="shared" si="13"/>
        <v>16972</v>
      </c>
      <c r="N96" s="12">
        <v>42</v>
      </c>
      <c r="O96" s="12">
        <f t="shared" si="14"/>
        <v>16972</v>
      </c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</row>
    <row r="97" spans="1:32" ht="14.5" x14ac:dyDescent="0.35">
      <c r="A97" s="45">
        <v>95</v>
      </c>
      <c r="B97" s="48">
        <f>'Population Totals'!B97</f>
        <v>86397</v>
      </c>
      <c r="C97" s="48">
        <v>74032</v>
      </c>
      <c r="D97" s="48">
        <v>5447</v>
      </c>
      <c r="E97" s="51">
        <f t="shared" si="10"/>
        <v>6.3046170584626776E-2</v>
      </c>
      <c r="F97" s="48">
        <v>2727</v>
      </c>
      <c r="G97" s="55">
        <f t="shared" si="11"/>
        <v>3.156359595819299E-2</v>
      </c>
      <c r="H97" s="58">
        <f t="shared" si="12"/>
        <v>0.14311839531465212</v>
      </c>
      <c r="I97" s="62">
        <v>199</v>
      </c>
      <c r="J97" s="62">
        <v>983</v>
      </c>
      <c r="K97" s="62">
        <v>83821</v>
      </c>
      <c r="L97" s="62">
        <v>82037</v>
      </c>
      <c r="M97" s="62">
        <f t="shared" si="13"/>
        <v>12365</v>
      </c>
      <c r="N97" s="62">
        <v>22</v>
      </c>
      <c r="O97" s="65">
        <f t="shared" si="14"/>
        <v>12365</v>
      </c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</row>
    <row r="98" spans="1:32" ht="14.5" x14ac:dyDescent="0.35">
      <c r="A98" s="45">
        <v>96</v>
      </c>
      <c r="B98" s="12">
        <f>'Population Totals'!B98</f>
        <v>84706</v>
      </c>
      <c r="C98" s="12">
        <v>74298</v>
      </c>
      <c r="D98" s="12">
        <v>4295</v>
      </c>
      <c r="E98" s="52">
        <f t="shared" si="10"/>
        <v>5.0704790687790713E-2</v>
      </c>
      <c r="F98" s="12">
        <v>3157</v>
      </c>
      <c r="G98" s="52">
        <f t="shared" si="11"/>
        <v>3.7270087124878996E-2</v>
      </c>
      <c r="H98" s="59">
        <f t="shared" si="12"/>
        <v>0.12287205156659504</v>
      </c>
      <c r="I98" s="12">
        <v>178</v>
      </c>
      <c r="J98" s="12">
        <v>351</v>
      </c>
      <c r="K98" s="12">
        <v>81113</v>
      </c>
      <c r="L98" s="12">
        <v>80816</v>
      </c>
      <c r="M98" s="12">
        <f t="shared" si="13"/>
        <v>10408</v>
      </c>
      <c r="N98" s="12">
        <v>29</v>
      </c>
      <c r="O98" s="12">
        <f t="shared" si="14"/>
        <v>10408</v>
      </c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</row>
    <row r="99" spans="1:32" ht="14.5" x14ac:dyDescent="0.35">
      <c r="A99" s="45">
        <v>97</v>
      </c>
      <c r="B99" s="48">
        <f>'Population Totals'!B99</f>
        <v>84765</v>
      </c>
      <c r="C99" s="48">
        <v>77313</v>
      </c>
      <c r="D99" s="48">
        <v>2428</v>
      </c>
      <c r="E99" s="51">
        <f t="shared" ref="E99:E130" si="15">IF(ISERROR(D99/B99),"",D99/B99)</f>
        <v>2.8643897835191411E-2</v>
      </c>
      <c r="F99" s="48">
        <v>2720</v>
      </c>
      <c r="G99" s="55">
        <f t="shared" ref="G99:G130" si="16">IF(ISERROR(F99/B99),"",F99/B99)</f>
        <v>3.2088715861499438E-2</v>
      </c>
      <c r="H99" s="58">
        <f t="shared" si="12"/>
        <v>8.7913643602902145E-2</v>
      </c>
      <c r="I99" s="62">
        <v>171</v>
      </c>
      <c r="J99" s="62">
        <v>315</v>
      </c>
      <c r="K99" s="62">
        <v>82112</v>
      </c>
      <c r="L99" s="62">
        <v>81559</v>
      </c>
      <c r="M99" s="62">
        <f t="shared" si="13"/>
        <v>7452</v>
      </c>
      <c r="N99" s="62">
        <v>6</v>
      </c>
      <c r="O99" s="65">
        <f t="shared" si="14"/>
        <v>7452</v>
      </c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</row>
    <row r="100" spans="1:32" ht="14.5" x14ac:dyDescent="0.35">
      <c r="A100" s="45">
        <v>98</v>
      </c>
      <c r="B100" s="12">
        <f>'Population Totals'!B100</f>
        <v>85933</v>
      </c>
      <c r="C100" s="12">
        <v>82434</v>
      </c>
      <c r="D100" s="12">
        <v>1838</v>
      </c>
      <c r="E100" s="52">
        <f t="shared" si="15"/>
        <v>2.1388756356696497E-2</v>
      </c>
      <c r="F100" s="12">
        <v>859</v>
      </c>
      <c r="G100" s="52">
        <f t="shared" si="16"/>
        <v>9.9961597989131068E-3</v>
      </c>
      <c r="H100" s="59">
        <f t="shared" si="12"/>
        <v>4.0717768494059323E-2</v>
      </c>
      <c r="I100" s="12">
        <v>107</v>
      </c>
      <c r="J100" s="12">
        <v>294</v>
      </c>
      <c r="K100" s="12">
        <v>86477</v>
      </c>
      <c r="L100" s="12">
        <v>84938</v>
      </c>
      <c r="M100" s="12">
        <f t="shared" si="13"/>
        <v>3499</v>
      </c>
      <c r="N100" s="12">
        <v>22</v>
      </c>
      <c r="O100" s="12">
        <f t="shared" si="14"/>
        <v>3499</v>
      </c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</row>
    <row r="101" spans="1:32" ht="14.5" x14ac:dyDescent="0.35">
      <c r="A101" s="45">
        <v>99</v>
      </c>
      <c r="B101" s="48">
        <f>'Population Totals'!B101</f>
        <v>86318</v>
      </c>
      <c r="C101" s="48">
        <v>79904</v>
      </c>
      <c r="D101" s="48">
        <v>1851</v>
      </c>
      <c r="E101" s="51">
        <f t="shared" si="15"/>
        <v>2.1443963020459231E-2</v>
      </c>
      <c r="F101" s="48">
        <v>1449</v>
      </c>
      <c r="G101" s="55">
        <f t="shared" si="16"/>
        <v>1.6786765216988346E-2</v>
      </c>
      <c r="H101" s="58">
        <f t="shared" si="12"/>
        <v>7.4306633610602649E-2</v>
      </c>
      <c r="I101" s="62">
        <v>170</v>
      </c>
      <c r="J101" s="62">
        <v>536</v>
      </c>
      <c r="K101" s="62">
        <v>84815</v>
      </c>
      <c r="L101" s="62">
        <v>82949</v>
      </c>
      <c r="M101" s="62">
        <f t="shared" si="13"/>
        <v>6414</v>
      </c>
      <c r="N101" s="62">
        <v>5</v>
      </c>
      <c r="O101" s="65">
        <f t="shared" si="14"/>
        <v>6414</v>
      </c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</row>
    <row r="102" spans="1:32" ht="14.5" x14ac:dyDescent="0.35">
      <c r="A102" s="45">
        <v>100</v>
      </c>
      <c r="B102" s="48">
        <f>'Population Totals'!B102</f>
        <v>87063</v>
      </c>
      <c r="C102" s="48">
        <v>81498</v>
      </c>
      <c r="D102" s="48">
        <v>3057</v>
      </c>
      <c r="E102" s="51">
        <f t="shared" si="15"/>
        <v>3.5112504737948386E-2</v>
      </c>
      <c r="F102" s="48">
        <v>1297</v>
      </c>
      <c r="G102" s="55">
        <f t="shared" si="16"/>
        <v>1.4897258307202831E-2</v>
      </c>
      <c r="H102" s="58">
        <f t="shared" si="12"/>
        <v>6.3919230901760798E-2</v>
      </c>
      <c r="I102" s="62">
        <v>167</v>
      </c>
      <c r="J102" s="62">
        <v>249</v>
      </c>
      <c r="K102" s="62">
        <v>86782</v>
      </c>
      <c r="L102" s="62">
        <v>85376</v>
      </c>
      <c r="M102" s="62">
        <f t="shared" si="13"/>
        <v>5565</v>
      </c>
      <c r="N102" s="62">
        <v>16</v>
      </c>
      <c r="O102" s="65">
        <f t="shared" si="14"/>
        <v>5565</v>
      </c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</row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2">
    <mergeCell ref="C1:D1"/>
    <mergeCell ref="I1:M1"/>
  </mergeCells>
  <printOptions gridLine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L3" sqref="L3"/>
    </sheetView>
  </sheetViews>
  <sheetFormatPr defaultColWidth="9.26953125" defaultRowHeight="12.5" x14ac:dyDescent="0.25"/>
  <cols>
    <col min="1" max="1" width="11" style="1" customWidth="1"/>
    <col min="2" max="6" width="13.1796875" style="42" customWidth="1"/>
    <col min="7" max="7" width="16.1796875" style="42" customWidth="1"/>
    <col min="8" max="8" width="13.1796875" style="42" customWidth="1"/>
    <col min="9" max="11" width="16.453125" style="42" customWidth="1"/>
    <col min="12" max="13" width="13.1796875" style="42" customWidth="1"/>
    <col min="14" max="258" width="9.1796875" style="42" bestFit="1"/>
  </cols>
  <sheetData>
    <row r="1" spans="1:15" ht="15" customHeight="1" x14ac:dyDescent="0.3">
      <c r="A1" s="66" t="s">
        <v>0</v>
      </c>
      <c r="B1" s="90" t="s">
        <v>30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5" s="44" customFormat="1" ht="18.75" customHeight="1" x14ac:dyDescent="0.3">
      <c r="A2" s="67"/>
      <c r="B2" s="68" t="s">
        <v>31</v>
      </c>
      <c r="C2" s="68" t="s">
        <v>32</v>
      </c>
      <c r="D2" s="68" t="s">
        <v>33</v>
      </c>
      <c r="E2" s="68" t="s">
        <v>34</v>
      </c>
      <c r="F2" s="68" t="s">
        <v>35</v>
      </c>
      <c r="G2" s="68" t="s">
        <v>36</v>
      </c>
      <c r="H2" s="68" t="s">
        <v>37</v>
      </c>
      <c r="I2" s="68" t="s">
        <v>38</v>
      </c>
      <c r="J2" s="68" t="s">
        <v>39</v>
      </c>
      <c r="K2" s="68" t="s">
        <v>40</v>
      </c>
      <c r="L2" s="68" t="s">
        <v>41</v>
      </c>
      <c r="M2" s="68" t="s">
        <v>42</v>
      </c>
    </row>
    <row r="3" spans="1:15" ht="13" x14ac:dyDescent="0.3">
      <c r="A3" s="66">
        <v>1</v>
      </c>
      <c r="B3" s="48">
        <v>71053</v>
      </c>
      <c r="C3" s="48">
        <v>29975</v>
      </c>
      <c r="D3" s="48">
        <v>19449</v>
      </c>
      <c r="E3" s="48">
        <v>13247</v>
      </c>
      <c r="F3" s="48">
        <v>57806</v>
      </c>
      <c r="G3" s="48">
        <v>28396</v>
      </c>
      <c r="H3" s="48">
        <v>6693</v>
      </c>
      <c r="I3" s="48">
        <v>341</v>
      </c>
      <c r="J3" s="69">
        <v>98</v>
      </c>
      <c r="K3" s="69">
        <v>42</v>
      </c>
      <c r="L3" s="48">
        <f t="shared" ref="L3:L34" si="0">B3-C3</f>
        <v>41078</v>
      </c>
      <c r="M3" s="48">
        <v>63760</v>
      </c>
      <c r="N3" s="44"/>
      <c r="O3" s="44"/>
    </row>
    <row r="4" spans="1:15" ht="13" x14ac:dyDescent="0.3">
      <c r="A4" s="66">
        <v>2</v>
      </c>
      <c r="B4" s="12">
        <v>72139</v>
      </c>
      <c r="C4" s="12">
        <v>47253</v>
      </c>
      <c r="D4" s="12">
        <v>8522</v>
      </c>
      <c r="E4" s="12">
        <v>10711</v>
      </c>
      <c r="F4" s="12">
        <v>61428</v>
      </c>
      <c r="G4" s="12">
        <v>45807</v>
      </c>
      <c r="H4" s="12">
        <v>4047</v>
      </c>
      <c r="I4" s="12">
        <v>604</v>
      </c>
      <c r="J4" s="7">
        <v>103</v>
      </c>
      <c r="K4" s="7">
        <v>44</v>
      </c>
      <c r="L4" s="12">
        <f t="shared" si="0"/>
        <v>24886</v>
      </c>
      <c r="M4" s="12">
        <v>65691</v>
      </c>
      <c r="N4" s="44"/>
      <c r="O4" s="44"/>
    </row>
    <row r="5" spans="1:15" ht="13" x14ac:dyDescent="0.3">
      <c r="A5" s="66">
        <v>3</v>
      </c>
      <c r="B5" s="48">
        <v>69382</v>
      </c>
      <c r="C5" s="48">
        <v>32272</v>
      </c>
      <c r="D5" s="48">
        <v>9819</v>
      </c>
      <c r="E5" s="48">
        <v>17855</v>
      </c>
      <c r="F5" s="48">
        <v>51527</v>
      </c>
      <c r="G5" s="48">
        <v>30439</v>
      </c>
      <c r="H5" s="48">
        <v>8361</v>
      </c>
      <c r="I5" s="48">
        <v>388</v>
      </c>
      <c r="J5" s="69">
        <v>81</v>
      </c>
      <c r="K5" s="69">
        <v>59</v>
      </c>
      <c r="L5" s="48">
        <f t="shared" si="0"/>
        <v>37110</v>
      </c>
      <c r="M5" s="48">
        <v>61657</v>
      </c>
      <c r="N5" s="44"/>
      <c r="O5" s="44"/>
    </row>
    <row r="6" spans="1:15" ht="13" x14ac:dyDescent="0.3">
      <c r="A6" s="66">
        <v>4</v>
      </c>
      <c r="B6" s="12">
        <v>72371</v>
      </c>
      <c r="C6" s="12">
        <v>47661</v>
      </c>
      <c r="D6" s="12">
        <v>5053</v>
      </c>
      <c r="E6" s="12">
        <v>9263</v>
      </c>
      <c r="F6" s="12">
        <v>63108</v>
      </c>
      <c r="G6" s="12">
        <v>46119</v>
      </c>
      <c r="H6" s="12">
        <v>8840</v>
      </c>
      <c r="I6" s="12">
        <v>560</v>
      </c>
      <c r="J6" s="7">
        <v>74</v>
      </c>
      <c r="K6" s="7">
        <v>38</v>
      </c>
      <c r="L6" s="12">
        <f t="shared" si="0"/>
        <v>24710</v>
      </c>
      <c r="M6" s="12">
        <v>66013</v>
      </c>
      <c r="N6" s="44"/>
      <c r="O6" s="44"/>
    </row>
    <row r="7" spans="1:15" ht="13" x14ac:dyDescent="0.3">
      <c r="A7" s="66">
        <v>5</v>
      </c>
      <c r="B7" s="48">
        <v>70787</v>
      </c>
      <c r="C7" s="48">
        <v>49069</v>
      </c>
      <c r="D7" s="48">
        <v>4446</v>
      </c>
      <c r="E7" s="48">
        <v>6536</v>
      </c>
      <c r="F7" s="48">
        <v>64251</v>
      </c>
      <c r="G7" s="48">
        <v>47720</v>
      </c>
      <c r="H7" s="48">
        <v>8894</v>
      </c>
      <c r="I7" s="48">
        <v>681</v>
      </c>
      <c r="J7" s="69">
        <v>63</v>
      </c>
      <c r="K7" s="69">
        <v>39</v>
      </c>
      <c r="L7" s="48">
        <f t="shared" si="0"/>
        <v>21718</v>
      </c>
      <c r="M7" s="48">
        <v>64865</v>
      </c>
      <c r="N7" s="44"/>
      <c r="O7" s="44"/>
    </row>
    <row r="8" spans="1:15" ht="13" x14ac:dyDescent="0.3">
      <c r="A8" s="66">
        <v>6</v>
      </c>
      <c r="B8" s="12">
        <v>67326</v>
      </c>
      <c r="C8" s="12">
        <v>36838</v>
      </c>
      <c r="D8" s="12">
        <v>3163</v>
      </c>
      <c r="E8" s="12">
        <v>10888</v>
      </c>
      <c r="F8" s="12">
        <v>56438</v>
      </c>
      <c r="G8" s="12">
        <v>35277</v>
      </c>
      <c r="H8" s="12">
        <v>14989</v>
      </c>
      <c r="I8" s="12">
        <v>536</v>
      </c>
      <c r="J8" s="7">
        <v>83</v>
      </c>
      <c r="K8" s="7">
        <v>42</v>
      </c>
      <c r="L8" s="12">
        <f t="shared" si="0"/>
        <v>30488</v>
      </c>
      <c r="M8" s="12">
        <v>60725</v>
      </c>
      <c r="N8" s="44"/>
      <c r="O8" s="44"/>
    </row>
    <row r="9" spans="1:15" ht="13" x14ac:dyDescent="0.3">
      <c r="A9" s="66">
        <v>7</v>
      </c>
      <c r="B9" s="48">
        <v>66157</v>
      </c>
      <c r="C9" s="48">
        <v>27571</v>
      </c>
      <c r="D9" s="48">
        <v>7711</v>
      </c>
      <c r="E9" s="48">
        <v>17086</v>
      </c>
      <c r="F9" s="48">
        <v>49071</v>
      </c>
      <c r="G9" s="48">
        <v>25760</v>
      </c>
      <c r="H9" s="48">
        <v>13190</v>
      </c>
      <c r="I9" s="48">
        <v>305</v>
      </c>
      <c r="J9" s="69">
        <v>94</v>
      </c>
      <c r="K9" s="69">
        <v>41</v>
      </c>
      <c r="L9" s="48">
        <f t="shared" si="0"/>
        <v>38586</v>
      </c>
      <c r="M9" s="48">
        <v>58734</v>
      </c>
      <c r="N9" s="44"/>
      <c r="O9" s="44"/>
    </row>
    <row r="10" spans="1:15" ht="13" x14ac:dyDescent="0.3">
      <c r="A10" s="66">
        <v>8</v>
      </c>
      <c r="B10" s="12">
        <v>65143</v>
      </c>
      <c r="C10" s="12">
        <v>29936</v>
      </c>
      <c r="D10" s="12">
        <v>3822</v>
      </c>
      <c r="E10" s="12">
        <v>15217</v>
      </c>
      <c r="F10" s="12">
        <v>49926</v>
      </c>
      <c r="G10" s="12">
        <v>28272</v>
      </c>
      <c r="H10" s="12">
        <v>15407</v>
      </c>
      <c r="I10" s="12">
        <v>444</v>
      </c>
      <c r="J10" s="7">
        <v>90</v>
      </c>
      <c r="K10" s="7">
        <v>46</v>
      </c>
      <c r="L10" s="12">
        <f t="shared" si="0"/>
        <v>35207</v>
      </c>
      <c r="M10" s="12">
        <v>57985</v>
      </c>
      <c r="N10" s="44"/>
      <c r="O10" s="44"/>
    </row>
    <row r="11" spans="1:15" ht="13" x14ac:dyDescent="0.3">
      <c r="A11" s="66">
        <v>9</v>
      </c>
      <c r="B11" s="48">
        <v>66228</v>
      </c>
      <c r="C11" s="48">
        <v>32471</v>
      </c>
      <c r="D11" s="48">
        <v>11810</v>
      </c>
      <c r="E11" s="48">
        <v>10733</v>
      </c>
      <c r="F11" s="48">
        <v>55495</v>
      </c>
      <c r="G11" s="48">
        <v>30963</v>
      </c>
      <c r="H11" s="48">
        <v>9595</v>
      </c>
      <c r="I11" s="48">
        <v>344</v>
      </c>
      <c r="J11" s="69">
        <v>123</v>
      </c>
      <c r="K11" s="69">
        <v>110</v>
      </c>
      <c r="L11" s="48">
        <f t="shared" si="0"/>
        <v>33757</v>
      </c>
      <c r="M11" s="48">
        <v>59474</v>
      </c>
      <c r="N11" s="44"/>
      <c r="O11" s="44"/>
    </row>
    <row r="12" spans="1:15" ht="13" x14ac:dyDescent="0.3">
      <c r="A12" s="66">
        <v>10</v>
      </c>
      <c r="B12" s="12">
        <v>64198</v>
      </c>
      <c r="C12" s="12">
        <v>32669</v>
      </c>
      <c r="D12" s="12">
        <v>11318</v>
      </c>
      <c r="E12" s="12">
        <v>15110</v>
      </c>
      <c r="F12" s="12">
        <v>49088</v>
      </c>
      <c r="G12" s="12">
        <v>30999</v>
      </c>
      <c r="H12" s="12">
        <v>4505</v>
      </c>
      <c r="I12" s="12">
        <v>325</v>
      </c>
      <c r="J12" s="7">
        <v>94</v>
      </c>
      <c r="K12" s="7">
        <v>81</v>
      </c>
      <c r="L12" s="12">
        <f t="shared" si="0"/>
        <v>31529</v>
      </c>
      <c r="M12" s="12">
        <v>57630</v>
      </c>
      <c r="N12" s="44"/>
      <c r="O12" s="44"/>
    </row>
    <row r="13" spans="1:15" ht="13" x14ac:dyDescent="0.3">
      <c r="A13" s="66">
        <v>11</v>
      </c>
      <c r="B13" s="48">
        <v>64797</v>
      </c>
      <c r="C13" s="48">
        <v>31932</v>
      </c>
      <c r="D13" s="48">
        <v>9981</v>
      </c>
      <c r="E13" s="48">
        <v>8273</v>
      </c>
      <c r="F13" s="48">
        <v>56524</v>
      </c>
      <c r="G13" s="48">
        <v>30825</v>
      </c>
      <c r="H13" s="48">
        <v>12648</v>
      </c>
      <c r="I13" s="48">
        <v>354</v>
      </c>
      <c r="J13" s="69">
        <v>79</v>
      </c>
      <c r="K13" s="69">
        <v>74</v>
      </c>
      <c r="L13" s="48">
        <f t="shared" si="0"/>
        <v>32865</v>
      </c>
      <c r="M13" s="48">
        <v>58321</v>
      </c>
      <c r="N13" s="44"/>
      <c r="O13" s="44"/>
    </row>
    <row r="14" spans="1:15" ht="13" x14ac:dyDescent="0.3">
      <c r="A14" s="66">
        <v>12</v>
      </c>
      <c r="B14" s="12">
        <v>64408</v>
      </c>
      <c r="C14" s="12">
        <v>37077</v>
      </c>
      <c r="D14" s="12">
        <v>4251</v>
      </c>
      <c r="E14" s="12">
        <v>8329</v>
      </c>
      <c r="F14" s="12">
        <v>56079</v>
      </c>
      <c r="G14" s="12">
        <v>35794</v>
      </c>
      <c r="H14" s="12">
        <v>13359</v>
      </c>
      <c r="I14" s="12">
        <v>451</v>
      </c>
      <c r="J14" s="7">
        <v>66</v>
      </c>
      <c r="K14" s="7">
        <v>47</v>
      </c>
      <c r="L14" s="12">
        <f t="shared" si="0"/>
        <v>27331</v>
      </c>
      <c r="M14" s="12">
        <v>58011</v>
      </c>
      <c r="N14" s="44"/>
      <c r="O14" s="44"/>
    </row>
    <row r="15" spans="1:15" ht="13" x14ac:dyDescent="0.3">
      <c r="A15" s="66">
        <v>13</v>
      </c>
      <c r="B15" s="48">
        <v>68157</v>
      </c>
      <c r="C15" s="48">
        <v>35701</v>
      </c>
      <c r="D15" s="48">
        <v>6310</v>
      </c>
      <c r="E15" s="48">
        <v>8198</v>
      </c>
      <c r="F15" s="48">
        <v>59959</v>
      </c>
      <c r="G15" s="48">
        <v>34441</v>
      </c>
      <c r="H15" s="48">
        <v>16117</v>
      </c>
      <c r="I15" s="48">
        <v>468</v>
      </c>
      <c r="J15" s="69">
        <v>131</v>
      </c>
      <c r="K15" s="69">
        <v>52</v>
      </c>
      <c r="L15" s="48">
        <f t="shared" si="0"/>
        <v>32456</v>
      </c>
      <c r="M15" s="48">
        <v>62256</v>
      </c>
      <c r="N15" s="44"/>
      <c r="O15" s="44"/>
    </row>
    <row r="16" spans="1:15" ht="13" x14ac:dyDescent="0.3">
      <c r="A16" s="66">
        <v>14</v>
      </c>
      <c r="B16" s="12">
        <v>65848</v>
      </c>
      <c r="C16" s="12">
        <v>38876</v>
      </c>
      <c r="D16" s="12">
        <v>3019</v>
      </c>
      <c r="E16" s="12">
        <v>6340</v>
      </c>
      <c r="F16" s="12">
        <v>59508</v>
      </c>
      <c r="G16" s="12">
        <v>37900</v>
      </c>
      <c r="H16" s="12">
        <v>15671</v>
      </c>
      <c r="I16" s="12">
        <v>492</v>
      </c>
      <c r="J16" s="7">
        <v>46</v>
      </c>
      <c r="K16" s="7">
        <v>35</v>
      </c>
      <c r="L16" s="12">
        <f t="shared" si="0"/>
        <v>26972</v>
      </c>
      <c r="M16" s="12">
        <v>60264</v>
      </c>
      <c r="N16" s="44"/>
      <c r="O16" s="44"/>
    </row>
    <row r="17" spans="1:15" ht="13" x14ac:dyDescent="0.3">
      <c r="A17" s="66">
        <v>15</v>
      </c>
      <c r="B17" s="48">
        <v>67048</v>
      </c>
      <c r="C17" s="48">
        <v>43181</v>
      </c>
      <c r="D17" s="48">
        <v>2390</v>
      </c>
      <c r="E17" s="48">
        <v>4208</v>
      </c>
      <c r="F17" s="48">
        <v>62840</v>
      </c>
      <c r="G17" s="48">
        <v>42347</v>
      </c>
      <c r="H17" s="48">
        <v>15244</v>
      </c>
      <c r="I17" s="48">
        <v>543</v>
      </c>
      <c r="J17" s="69">
        <v>35</v>
      </c>
      <c r="K17" s="69">
        <v>33</v>
      </c>
      <c r="L17" s="48">
        <f t="shared" si="0"/>
        <v>23867</v>
      </c>
      <c r="M17" s="48">
        <v>62212</v>
      </c>
      <c r="N17" s="44"/>
      <c r="O17" s="44"/>
    </row>
    <row r="18" spans="1:15" ht="13" x14ac:dyDescent="0.3">
      <c r="A18" s="66">
        <v>16</v>
      </c>
      <c r="B18" s="12">
        <v>69528</v>
      </c>
      <c r="C18" s="12">
        <v>46340</v>
      </c>
      <c r="D18" s="12">
        <v>4924</v>
      </c>
      <c r="E18" s="12">
        <v>7216</v>
      </c>
      <c r="F18" s="12">
        <v>62312</v>
      </c>
      <c r="G18" s="12">
        <v>45162</v>
      </c>
      <c r="H18" s="12">
        <v>9149</v>
      </c>
      <c r="I18" s="12">
        <v>500</v>
      </c>
      <c r="J18" s="7">
        <v>66</v>
      </c>
      <c r="K18" s="7">
        <v>28</v>
      </c>
      <c r="L18" s="12">
        <f t="shared" si="0"/>
        <v>23188</v>
      </c>
      <c r="M18" s="12">
        <v>63781</v>
      </c>
      <c r="N18" s="44"/>
      <c r="O18" s="44"/>
    </row>
    <row r="19" spans="1:15" ht="13" x14ac:dyDescent="0.3">
      <c r="A19" s="66">
        <v>17</v>
      </c>
      <c r="B19" s="48">
        <v>64910</v>
      </c>
      <c r="C19" s="48">
        <v>25873</v>
      </c>
      <c r="D19" s="48">
        <v>6112</v>
      </c>
      <c r="E19" s="48">
        <v>10987</v>
      </c>
      <c r="F19" s="48">
        <v>53923</v>
      </c>
      <c r="G19" s="48">
        <v>24618</v>
      </c>
      <c r="H19" s="48">
        <v>20985</v>
      </c>
      <c r="I19" s="48">
        <v>262</v>
      </c>
      <c r="J19" s="69">
        <v>60</v>
      </c>
      <c r="K19" s="69">
        <v>21</v>
      </c>
      <c r="L19" s="48">
        <f t="shared" si="0"/>
        <v>39037</v>
      </c>
      <c r="M19" s="48">
        <v>59413</v>
      </c>
      <c r="N19" s="44"/>
      <c r="O19" s="44"/>
    </row>
    <row r="20" spans="1:15" ht="13" x14ac:dyDescent="0.3">
      <c r="A20" s="66">
        <v>18</v>
      </c>
      <c r="B20" s="12">
        <v>65064</v>
      </c>
      <c r="C20" s="12">
        <v>28594</v>
      </c>
      <c r="D20" s="12">
        <v>4766</v>
      </c>
      <c r="E20" s="12">
        <v>10419</v>
      </c>
      <c r="F20" s="12">
        <v>54645</v>
      </c>
      <c r="G20" s="12">
        <v>27267</v>
      </c>
      <c r="H20" s="12">
        <v>20024</v>
      </c>
      <c r="I20" s="12">
        <v>290</v>
      </c>
      <c r="J20" s="7">
        <v>102</v>
      </c>
      <c r="K20" s="7">
        <v>48</v>
      </c>
      <c r="L20" s="12">
        <f t="shared" si="0"/>
        <v>36470</v>
      </c>
      <c r="M20" s="12">
        <v>59048</v>
      </c>
      <c r="N20" s="44"/>
      <c r="O20" s="44"/>
    </row>
    <row r="21" spans="1:15" ht="13" x14ac:dyDescent="0.3">
      <c r="A21" s="66">
        <v>19</v>
      </c>
      <c r="B21" s="48">
        <v>64370</v>
      </c>
      <c r="C21" s="48">
        <v>41245</v>
      </c>
      <c r="D21" s="48">
        <v>5795</v>
      </c>
      <c r="E21" s="48">
        <v>6815</v>
      </c>
      <c r="F21" s="48">
        <v>57555</v>
      </c>
      <c r="G21" s="48">
        <v>40200</v>
      </c>
      <c r="H21" s="48">
        <v>8501</v>
      </c>
      <c r="I21" s="48">
        <v>482</v>
      </c>
      <c r="J21" s="69">
        <v>80</v>
      </c>
      <c r="K21" s="69">
        <v>51</v>
      </c>
      <c r="L21" s="48">
        <f t="shared" si="0"/>
        <v>23125</v>
      </c>
      <c r="M21" s="48">
        <v>58676</v>
      </c>
      <c r="N21" s="44"/>
      <c r="O21" s="44"/>
    </row>
    <row r="22" spans="1:15" ht="13" x14ac:dyDescent="0.3">
      <c r="A22" s="66">
        <v>20</v>
      </c>
      <c r="B22" s="12">
        <v>63181</v>
      </c>
      <c r="C22" s="12">
        <v>23508</v>
      </c>
      <c r="D22" s="12">
        <v>13680</v>
      </c>
      <c r="E22" s="12">
        <v>19039</v>
      </c>
      <c r="F22" s="12">
        <v>44142</v>
      </c>
      <c r="G22" s="12">
        <v>21423</v>
      </c>
      <c r="H22" s="12">
        <v>6288</v>
      </c>
      <c r="I22" s="12">
        <v>215</v>
      </c>
      <c r="J22" s="7">
        <v>105</v>
      </c>
      <c r="K22" s="7">
        <v>82</v>
      </c>
      <c r="L22" s="12">
        <f t="shared" si="0"/>
        <v>39673</v>
      </c>
      <c r="M22" s="12">
        <v>55028</v>
      </c>
      <c r="N22" s="44"/>
      <c r="O22" s="44"/>
    </row>
    <row r="23" spans="1:15" ht="13" x14ac:dyDescent="0.3">
      <c r="A23" s="66">
        <v>21</v>
      </c>
      <c r="B23" s="48">
        <v>63850</v>
      </c>
      <c r="C23" s="48">
        <v>18437</v>
      </c>
      <c r="D23" s="48">
        <v>22535</v>
      </c>
      <c r="E23" s="48">
        <v>15490</v>
      </c>
      <c r="F23" s="48">
        <v>48360</v>
      </c>
      <c r="G23" s="48">
        <v>16511</v>
      </c>
      <c r="H23" s="48">
        <v>6410</v>
      </c>
      <c r="I23" s="48">
        <v>208</v>
      </c>
      <c r="J23" s="69">
        <v>116</v>
      </c>
      <c r="K23" s="69">
        <v>112</v>
      </c>
      <c r="L23" s="48">
        <f t="shared" si="0"/>
        <v>45413</v>
      </c>
      <c r="M23" s="48">
        <v>56535</v>
      </c>
      <c r="N23" s="44"/>
      <c r="O23" s="44"/>
    </row>
    <row r="24" spans="1:15" ht="13" x14ac:dyDescent="0.3">
      <c r="A24" s="66">
        <v>22</v>
      </c>
      <c r="B24" s="12">
        <v>63956</v>
      </c>
      <c r="C24" s="12">
        <v>23722</v>
      </c>
      <c r="D24" s="12">
        <v>15939</v>
      </c>
      <c r="E24" s="12">
        <v>16407</v>
      </c>
      <c r="F24" s="12">
        <v>47549</v>
      </c>
      <c r="G24" s="12">
        <v>21880</v>
      </c>
      <c r="H24" s="12">
        <v>6763</v>
      </c>
      <c r="I24" s="12">
        <v>263</v>
      </c>
      <c r="J24" s="7">
        <v>137</v>
      </c>
      <c r="K24" s="7">
        <v>124</v>
      </c>
      <c r="L24" s="12">
        <f t="shared" si="0"/>
        <v>40234</v>
      </c>
      <c r="M24" s="12">
        <v>56083</v>
      </c>
      <c r="N24" s="44"/>
      <c r="O24" s="44"/>
    </row>
    <row r="25" spans="1:15" ht="13" x14ac:dyDescent="0.3">
      <c r="A25" s="66">
        <v>23</v>
      </c>
      <c r="B25" s="48">
        <v>63473</v>
      </c>
      <c r="C25" s="48">
        <v>39127</v>
      </c>
      <c r="D25" s="48">
        <v>7698</v>
      </c>
      <c r="E25" s="48">
        <v>10478</v>
      </c>
      <c r="F25" s="48">
        <v>52995</v>
      </c>
      <c r="G25" s="48">
        <v>37535</v>
      </c>
      <c r="H25" s="48">
        <v>4690</v>
      </c>
      <c r="I25" s="48">
        <v>426</v>
      </c>
      <c r="J25" s="69">
        <v>138</v>
      </c>
      <c r="K25" s="69">
        <v>71</v>
      </c>
      <c r="L25" s="48">
        <f t="shared" si="0"/>
        <v>24346</v>
      </c>
      <c r="M25" s="48">
        <v>57399</v>
      </c>
      <c r="N25" s="44"/>
      <c r="O25" s="44"/>
    </row>
    <row r="26" spans="1:15" ht="13" x14ac:dyDescent="0.3">
      <c r="A26" s="66">
        <v>24</v>
      </c>
      <c r="B26" s="12">
        <v>64788</v>
      </c>
      <c r="C26" s="12">
        <v>25020</v>
      </c>
      <c r="D26" s="12">
        <v>7788</v>
      </c>
      <c r="E26" s="12">
        <v>26257</v>
      </c>
      <c r="F26" s="12">
        <v>38531</v>
      </c>
      <c r="G26" s="12">
        <v>22635</v>
      </c>
      <c r="H26" s="12">
        <v>5889</v>
      </c>
      <c r="I26" s="12">
        <v>262</v>
      </c>
      <c r="J26" s="7">
        <v>100</v>
      </c>
      <c r="K26" s="7">
        <v>46</v>
      </c>
      <c r="L26" s="12">
        <f t="shared" si="0"/>
        <v>39768</v>
      </c>
      <c r="M26" s="12">
        <v>57005</v>
      </c>
      <c r="N26" s="44"/>
      <c r="O26" s="44"/>
    </row>
    <row r="27" spans="1:15" ht="13" x14ac:dyDescent="0.3">
      <c r="A27" s="66">
        <v>25</v>
      </c>
      <c r="B27" s="48">
        <v>64841</v>
      </c>
      <c r="C27" s="48">
        <v>37209</v>
      </c>
      <c r="D27" s="48">
        <v>7603</v>
      </c>
      <c r="E27" s="48">
        <v>9345</v>
      </c>
      <c r="F27" s="48">
        <v>55496</v>
      </c>
      <c r="G27" s="48">
        <v>35935</v>
      </c>
      <c r="H27" s="48">
        <v>8980</v>
      </c>
      <c r="I27" s="48">
        <v>404</v>
      </c>
      <c r="J27" s="69">
        <v>67</v>
      </c>
      <c r="K27" s="69">
        <v>36</v>
      </c>
      <c r="L27" s="48">
        <f t="shared" si="0"/>
        <v>27632</v>
      </c>
      <c r="M27" s="48">
        <v>58861</v>
      </c>
      <c r="N27" s="44"/>
      <c r="O27" s="44"/>
    </row>
    <row r="28" spans="1:15" ht="13" x14ac:dyDescent="0.3">
      <c r="A28" s="66">
        <v>26</v>
      </c>
      <c r="B28" s="12">
        <v>59401</v>
      </c>
      <c r="C28" s="12">
        <v>24243</v>
      </c>
      <c r="D28" s="12">
        <v>4670</v>
      </c>
      <c r="E28" s="12">
        <v>4252</v>
      </c>
      <c r="F28" s="12">
        <v>55149</v>
      </c>
      <c r="G28" s="12">
        <v>23490</v>
      </c>
      <c r="H28" s="12">
        <v>24608</v>
      </c>
      <c r="I28" s="12">
        <v>286</v>
      </c>
      <c r="J28" s="7">
        <v>59</v>
      </c>
      <c r="K28" s="7">
        <v>57</v>
      </c>
      <c r="L28" s="12">
        <f t="shared" si="0"/>
        <v>35158</v>
      </c>
      <c r="M28" s="12">
        <v>55165</v>
      </c>
      <c r="N28" s="44"/>
      <c r="O28" s="44"/>
    </row>
    <row r="29" spans="1:15" ht="13" x14ac:dyDescent="0.3">
      <c r="A29" s="66">
        <v>27</v>
      </c>
      <c r="B29" s="48">
        <v>65043</v>
      </c>
      <c r="C29" s="48">
        <v>31823</v>
      </c>
      <c r="D29" s="48">
        <v>4910</v>
      </c>
      <c r="E29" s="48">
        <v>16963</v>
      </c>
      <c r="F29" s="48">
        <v>48080</v>
      </c>
      <c r="G29" s="48">
        <v>29995</v>
      </c>
      <c r="H29" s="48">
        <v>10456</v>
      </c>
      <c r="I29" s="48">
        <v>373</v>
      </c>
      <c r="J29" s="69">
        <v>52</v>
      </c>
      <c r="K29" s="69">
        <v>38</v>
      </c>
      <c r="L29" s="48">
        <f t="shared" si="0"/>
        <v>33220</v>
      </c>
      <c r="M29" s="48">
        <v>57212</v>
      </c>
      <c r="N29" s="44"/>
      <c r="O29" s="44"/>
    </row>
    <row r="30" spans="1:15" ht="13" x14ac:dyDescent="0.3">
      <c r="A30" s="66">
        <v>28</v>
      </c>
      <c r="B30" s="12">
        <v>64155</v>
      </c>
      <c r="C30" s="12">
        <v>38724</v>
      </c>
      <c r="D30" s="12">
        <v>5187</v>
      </c>
      <c r="E30" s="12">
        <v>6137</v>
      </c>
      <c r="F30" s="12">
        <v>58018</v>
      </c>
      <c r="G30" s="12">
        <v>37617</v>
      </c>
      <c r="H30" s="12">
        <v>12421</v>
      </c>
      <c r="I30" s="12">
        <v>409</v>
      </c>
      <c r="J30" s="7">
        <v>79</v>
      </c>
      <c r="K30" s="7">
        <v>44</v>
      </c>
      <c r="L30" s="12">
        <f t="shared" si="0"/>
        <v>25431</v>
      </c>
      <c r="M30" s="12">
        <v>58826</v>
      </c>
      <c r="N30" s="44"/>
      <c r="O30" s="44"/>
    </row>
    <row r="31" spans="1:15" ht="13" x14ac:dyDescent="0.3">
      <c r="A31" s="66">
        <v>29</v>
      </c>
      <c r="B31" s="48">
        <v>64531</v>
      </c>
      <c r="C31" s="48">
        <v>44605</v>
      </c>
      <c r="D31" s="48">
        <v>4279</v>
      </c>
      <c r="E31" s="48">
        <v>8914</v>
      </c>
      <c r="F31" s="48">
        <v>55617</v>
      </c>
      <c r="G31" s="48">
        <v>43479</v>
      </c>
      <c r="H31" s="48">
        <v>5136</v>
      </c>
      <c r="I31" s="48">
        <v>462</v>
      </c>
      <c r="J31" s="69">
        <v>85</v>
      </c>
      <c r="K31" s="69">
        <v>37</v>
      </c>
      <c r="L31" s="48">
        <f t="shared" si="0"/>
        <v>19926</v>
      </c>
      <c r="M31" s="48">
        <v>59155</v>
      </c>
      <c r="N31" s="44"/>
      <c r="O31" s="44"/>
    </row>
    <row r="32" spans="1:15" ht="13" x14ac:dyDescent="0.3">
      <c r="A32" s="66">
        <v>30</v>
      </c>
      <c r="B32" s="12">
        <v>61555</v>
      </c>
      <c r="C32" s="12">
        <v>40944</v>
      </c>
      <c r="D32" s="12">
        <v>3842</v>
      </c>
      <c r="E32" s="12">
        <v>4174</v>
      </c>
      <c r="F32" s="12">
        <v>57381</v>
      </c>
      <c r="G32" s="12">
        <v>40126</v>
      </c>
      <c r="H32" s="12">
        <v>10737</v>
      </c>
      <c r="I32" s="12">
        <v>452</v>
      </c>
      <c r="J32" s="7">
        <v>80</v>
      </c>
      <c r="K32" s="7">
        <v>40</v>
      </c>
      <c r="L32" s="12">
        <f t="shared" si="0"/>
        <v>20611</v>
      </c>
      <c r="M32" s="12">
        <v>57224</v>
      </c>
      <c r="N32" s="44"/>
      <c r="O32" s="44"/>
    </row>
    <row r="33" spans="1:15" ht="13" x14ac:dyDescent="0.3">
      <c r="A33" s="66">
        <v>31</v>
      </c>
      <c r="B33" s="48">
        <v>68383</v>
      </c>
      <c r="C33" s="48">
        <v>57328</v>
      </c>
      <c r="D33" s="48">
        <v>3825</v>
      </c>
      <c r="E33" s="48">
        <v>4139</v>
      </c>
      <c r="F33" s="48">
        <v>64244</v>
      </c>
      <c r="G33" s="48">
        <v>56507</v>
      </c>
      <c r="H33" s="48">
        <v>1136</v>
      </c>
      <c r="I33" s="48">
        <v>434</v>
      </c>
      <c r="J33" s="69">
        <v>155</v>
      </c>
      <c r="K33" s="69">
        <v>37</v>
      </c>
      <c r="L33" s="48">
        <f t="shared" si="0"/>
        <v>11055</v>
      </c>
      <c r="M33" s="48">
        <v>64279</v>
      </c>
      <c r="N33" s="44"/>
      <c r="O33" s="44"/>
    </row>
    <row r="34" spans="1:15" ht="13" x14ac:dyDescent="0.3">
      <c r="A34" s="66">
        <v>32</v>
      </c>
      <c r="B34" s="12">
        <v>68613</v>
      </c>
      <c r="C34" s="12">
        <v>54289</v>
      </c>
      <c r="D34" s="12">
        <v>6488</v>
      </c>
      <c r="E34" s="12">
        <v>5364</v>
      </c>
      <c r="F34" s="12">
        <v>63249</v>
      </c>
      <c r="G34" s="12">
        <v>53327</v>
      </c>
      <c r="H34" s="12">
        <v>835</v>
      </c>
      <c r="I34" s="12">
        <v>441</v>
      </c>
      <c r="J34" s="7">
        <v>130</v>
      </c>
      <c r="K34" s="7">
        <v>27</v>
      </c>
      <c r="L34" s="12">
        <f t="shared" si="0"/>
        <v>14324</v>
      </c>
      <c r="M34" s="12">
        <v>64811</v>
      </c>
      <c r="N34" s="44"/>
      <c r="O34" s="44"/>
    </row>
    <row r="35" spans="1:15" ht="13" x14ac:dyDescent="0.3">
      <c r="A35" s="66">
        <v>33</v>
      </c>
      <c r="B35" s="48">
        <v>64088</v>
      </c>
      <c r="C35" s="48">
        <v>34641</v>
      </c>
      <c r="D35" s="48">
        <v>14645</v>
      </c>
      <c r="E35" s="48">
        <v>10193</v>
      </c>
      <c r="F35" s="48">
        <v>53895</v>
      </c>
      <c r="G35" s="48">
        <v>32822</v>
      </c>
      <c r="H35" s="48">
        <v>3047</v>
      </c>
      <c r="I35" s="48">
        <v>332</v>
      </c>
      <c r="J35" s="69">
        <v>178</v>
      </c>
      <c r="K35" s="69">
        <v>103</v>
      </c>
      <c r="L35" s="48">
        <f t="shared" ref="L35:L66" si="1">B35-C35</f>
        <v>29447</v>
      </c>
      <c r="M35" s="48">
        <v>57347</v>
      </c>
      <c r="N35" s="44"/>
      <c r="O35" s="44"/>
    </row>
    <row r="36" spans="1:15" ht="13" x14ac:dyDescent="0.3">
      <c r="A36" s="66">
        <v>34</v>
      </c>
      <c r="B36" s="12">
        <v>66638</v>
      </c>
      <c r="C36" s="12">
        <v>44578</v>
      </c>
      <c r="D36" s="12">
        <v>11074</v>
      </c>
      <c r="E36" s="12">
        <v>6199</v>
      </c>
      <c r="F36" s="12">
        <v>60439</v>
      </c>
      <c r="G36" s="12">
        <v>43297</v>
      </c>
      <c r="H36" s="12">
        <v>2279</v>
      </c>
      <c r="I36" s="12">
        <v>387</v>
      </c>
      <c r="J36" s="7">
        <v>336</v>
      </c>
      <c r="K36" s="7">
        <v>95</v>
      </c>
      <c r="L36" s="12">
        <f t="shared" si="1"/>
        <v>22060</v>
      </c>
      <c r="M36" s="12">
        <v>61249</v>
      </c>
      <c r="N36" s="44"/>
      <c r="O36" s="44"/>
    </row>
    <row r="37" spans="1:15" ht="13" x14ac:dyDescent="0.3">
      <c r="A37" s="66">
        <v>35</v>
      </c>
      <c r="B37" s="48">
        <v>63678</v>
      </c>
      <c r="C37" s="48">
        <v>42514</v>
      </c>
      <c r="D37" s="48">
        <v>10097</v>
      </c>
      <c r="E37" s="48">
        <v>6981</v>
      </c>
      <c r="F37" s="48">
        <v>56697</v>
      </c>
      <c r="G37" s="48">
        <v>41392</v>
      </c>
      <c r="H37" s="48">
        <v>2019</v>
      </c>
      <c r="I37" s="48">
        <v>360</v>
      </c>
      <c r="J37" s="69">
        <v>155</v>
      </c>
      <c r="K37" s="69">
        <v>56</v>
      </c>
      <c r="L37" s="48">
        <f t="shared" si="1"/>
        <v>21164</v>
      </c>
      <c r="M37" s="48">
        <v>58592</v>
      </c>
      <c r="N37" s="44"/>
      <c r="O37" s="44"/>
    </row>
    <row r="38" spans="1:15" ht="13" x14ac:dyDescent="0.3">
      <c r="A38" s="66">
        <v>36</v>
      </c>
      <c r="B38" s="12">
        <v>65547</v>
      </c>
      <c r="C38" s="12">
        <v>43460</v>
      </c>
      <c r="D38" s="12">
        <v>13399</v>
      </c>
      <c r="E38" s="12">
        <v>4885</v>
      </c>
      <c r="F38" s="12">
        <v>60662</v>
      </c>
      <c r="G38" s="12">
        <v>42645</v>
      </c>
      <c r="H38" s="12">
        <v>1303</v>
      </c>
      <c r="I38" s="12">
        <v>378</v>
      </c>
      <c r="J38" s="7">
        <v>275</v>
      </c>
      <c r="K38" s="7">
        <v>56</v>
      </c>
      <c r="L38" s="12">
        <f t="shared" si="1"/>
        <v>22087</v>
      </c>
      <c r="M38" s="12">
        <v>61142</v>
      </c>
      <c r="N38" s="44"/>
      <c r="O38" s="44"/>
    </row>
    <row r="39" spans="1:15" ht="13" x14ac:dyDescent="0.3">
      <c r="A39" s="66">
        <v>37</v>
      </c>
      <c r="B39" s="48">
        <v>68541</v>
      </c>
      <c r="C39" s="48">
        <v>47433</v>
      </c>
      <c r="D39" s="48">
        <v>15699</v>
      </c>
      <c r="E39" s="48">
        <v>2550</v>
      </c>
      <c r="F39" s="48">
        <v>65991</v>
      </c>
      <c r="G39" s="48">
        <v>46861</v>
      </c>
      <c r="H39" s="48">
        <v>684</v>
      </c>
      <c r="I39" s="48">
        <v>363</v>
      </c>
      <c r="J39" s="69">
        <v>249</v>
      </c>
      <c r="K39" s="69">
        <v>18</v>
      </c>
      <c r="L39" s="48">
        <f t="shared" si="1"/>
        <v>21108</v>
      </c>
      <c r="M39" s="48">
        <v>65379</v>
      </c>
      <c r="N39" s="44"/>
      <c r="O39" s="44"/>
    </row>
    <row r="40" spans="1:15" ht="13" x14ac:dyDescent="0.3">
      <c r="A40" s="66">
        <v>38</v>
      </c>
      <c r="B40" s="12">
        <v>68429</v>
      </c>
      <c r="C40" s="12">
        <v>55624</v>
      </c>
      <c r="D40" s="12">
        <v>8091</v>
      </c>
      <c r="E40" s="12">
        <v>1666</v>
      </c>
      <c r="F40" s="12">
        <v>66763</v>
      </c>
      <c r="G40" s="12">
        <v>55185</v>
      </c>
      <c r="H40" s="12">
        <v>458</v>
      </c>
      <c r="I40" s="12">
        <v>365</v>
      </c>
      <c r="J40" s="7">
        <v>429</v>
      </c>
      <c r="K40" s="7">
        <v>39</v>
      </c>
      <c r="L40" s="12">
        <f t="shared" si="1"/>
        <v>12805</v>
      </c>
      <c r="M40" s="12">
        <v>65335</v>
      </c>
      <c r="N40" s="44"/>
      <c r="O40" s="44"/>
    </row>
    <row r="41" spans="1:15" ht="13" x14ac:dyDescent="0.3">
      <c r="A41" s="66">
        <v>39</v>
      </c>
      <c r="B41" s="48">
        <v>70003</v>
      </c>
      <c r="C41" s="48">
        <v>54769</v>
      </c>
      <c r="D41" s="48">
        <v>8268</v>
      </c>
      <c r="E41" s="48">
        <v>2889</v>
      </c>
      <c r="F41" s="48">
        <v>67114</v>
      </c>
      <c r="G41" s="48">
        <v>54114</v>
      </c>
      <c r="H41" s="48">
        <v>1752</v>
      </c>
      <c r="I41" s="48">
        <v>426</v>
      </c>
      <c r="J41" s="69">
        <v>284</v>
      </c>
      <c r="K41" s="69">
        <v>43</v>
      </c>
      <c r="L41" s="48">
        <f t="shared" si="1"/>
        <v>15234</v>
      </c>
      <c r="M41" s="48">
        <v>66237</v>
      </c>
      <c r="N41" s="44"/>
      <c r="O41" s="44"/>
    </row>
    <row r="42" spans="1:15" ht="13" x14ac:dyDescent="0.3">
      <c r="A42" s="66">
        <v>40</v>
      </c>
      <c r="B42" s="12">
        <v>69719</v>
      </c>
      <c r="C42" s="12">
        <v>34595</v>
      </c>
      <c r="D42" s="12">
        <v>23426</v>
      </c>
      <c r="E42" s="12">
        <v>6592</v>
      </c>
      <c r="F42" s="12">
        <v>63127</v>
      </c>
      <c r="G42" s="12">
        <v>33379</v>
      </c>
      <c r="H42" s="12">
        <v>3207</v>
      </c>
      <c r="I42" s="12">
        <v>280</v>
      </c>
      <c r="J42" s="7">
        <v>177</v>
      </c>
      <c r="K42" s="7">
        <v>193</v>
      </c>
      <c r="L42" s="12">
        <f t="shared" si="1"/>
        <v>35124</v>
      </c>
      <c r="M42" s="12">
        <v>64632</v>
      </c>
      <c r="N42" s="44"/>
      <c r="O42" s="44"/>
    </row>
    <row r="43" spans="1:15" ht="13" x14ac:dyDescent="0.3">
      <c r="A43" s="66">
        <v>41</v>
      </c>
      <c r="B43" s="48">
        <v>65114</v>
      </c>
      <c r="C43" s="48">
        <v>47569</v>
      </c>
      <c r="D43" s="48">
        <v>7969</v>
      </c>
      <c r="E43" s="48">
        <v>3595</v>
      </c>
      <c r="F43" s="48">
        <v>61519</v>
      </c>
      <c r="G43" s="48">
        <v>46687</v>
      </c>
      <c r="H43" s="48">
        <v>3617</v>
      </c>
      <c r="I43" s="48">
        <v>425</v>
      </c>
      <c r="J43" s="69">
        <v>177</v>
      </c>
      <c r="K43" s="69">
        <v>104</v>
      </c>
      <c r="L43" s="48">
        <f t="shared" si="1"/>
        <v>17545</v>
      </c>
      <c r="M43" s="48">
        <v>60749</v>
      </c>
      <c r="N43" s="44"/>
      <c r="O43" s="44"/>
    </row>
    <row r="44" spans="1:15" ht="13" x14ac:dyDescent="0.3">
      <c r="A44" s="66">
        <v>42</v>
      </c>
      <c r="B44" s="12">
        <v>68262</v>
      </c>
      <c r="C44" s="12">
        <v>27818</v>
      </c>
      <c r="D44" s="12">
        <v>31818</v>
      </c>
      <c r="E44" s="12">
        <v>4967</v>
      </c>
      <c r="F44" s="12">
        <v>63295</v>
      </c>
      <c r="G44" s="12">
        <v>26916</v>
      </c>
      <c r="H44" s="12">
        <v>1675</v>
      </c>
      <c r="I44" s="12">
        <v>272</v>
      </c>
      <c r="J44" s="7">
        <v>217</v>
      </c>
      <c r="K44" s="7">
        <v>104</v>
      </c>
      <c r="L44" s="12">
        <f t="shared" si="1"/>
        <v>40444</v>
      </c>
      <c r="M44" s="12">
        <v>64127</v>
      </c>
      <c r="N44" s="44"/>
      <c r="O44" s="44"/>
    </row>
    <row r="45" spans="1:15" ht="13" x14ac:dyDescent="0.3">
      <c r="A45" s="66">
        <v>43</v>
      </c>
      <c r="B45" s="48">
        <v>69428</v>
      </c>
      <c r="C45" s="48">
        <v>29678</v>
      </c>
      <c r="D45" s="48">
        <v>29124</v>
      </c>
      <c r="E45" s="48">
        <v>5687</v>
      </c>
      <c r="F45" s="48">
        <v>63741</v>
      </c>
      <c r="G45" s="48">
        <v>28565</v>
      </c>
      <c r="H45" s="48">
        <v>2627</v>
      </c>
      <c r="I45" s="48">
        <v>294</v>
      </c>
      <c r="J45" s="69">
        <v>230</v>
      </c>
      <c r="K45" s="69">
        <v>126</v>
      </c>
      <c r="L45" s="48">
        <f t="shared" si="1"/>
        <v>39750</v>
      </c>
      <c r="M45" s="48">
        <v>64751</v>
      </c>
      <c r="N45" s="44"/>
      <c r="O45" s="44"/>
    </row>
    <row r="46" spans="1:15" ht="13" x14ac:dyDescent="0.3">
      <c r="A46" s="66">
        <v>44</v>
      </c>
      <c r="B46" s="12">
        <v>68893</v>
      </c>
      <c r="C46" s="12">
        <v>27810</v>
      </c>
      <c r="D46" s="12">
        <v>33875</v>
      </c>
      <c r="E46" s="12">
        <v>3187</v>
      </c>
      <c r="F46" s="12">
        <v>65706</v>
      </c>
      <c r="G46" s="12">
        <v>27143</v>
      </c>
      <c r="H46" s="12">
        <v>1440</v>
      </c>
      <c r="I46" s="12">
        <v>225</v>
      </c>
      <c r="J46" s="7">
        <v>255</v>
      </c>
      <c r="K46" s="7">
        <v>105</v>
      </c>
      <c r="L46" s="12">
        <f t="shared" si="1"/>
        <v>41083</v>
      </c>
      <c r="M46" s="12">
        <v>64892</v>
      </c>
      <c r="N46" s="44"/>
      <c r="O46" s="44"/>
    </row>
    <row r="47" spans="1:15" ht="13" x14ac:dyDescent="0.3">
      <c r="A47" s="66">
        <v>45</v>
      </c>
      <c r="B47" s="48">
        <v>70450</v>
      </c>
      <c r="C47" s="48">
        <v>40736</v>
      </c>
      <c r="D47" s="48">
        <v>16327</v>
      </c>
      <c r="E47" s="48">
        <v>9123</v>
      </c>
      <c r="F47" s="48">
        <v>61327</v>
      </c>
      <c r="G47" s="48">
        <v>38001</v>
      </c>
      <c r="H47" s="48">
        <v>3112</v>
      </c>
      <c r="I47" s="48">
        <v>384</v>
      </c>
      <c r="J47" s="69">
        <v>366</v>
      </c>
      <c r="K47" s="69">
        <v>253</v>
      </c>
      <c r="L47" s="48">
        <f t="shared" si="1"/>
        <v>29714</v>
      </c>
      <c r="M47" s="48">
        <v>64939</v>
      </c>
      <c r="N47" s="44"/>
      <c r="O47" s="44"/>
    </row>
    <row r="48" spans="1:15" ht="13" x14ac:dyDescent="0.3">
      <c r="A48" s="66">
        <v>46</v>
      </c>
      <c r="B48" s="12">
        <v>68704</v>
      </c>
      <c r="C48" s="12">
        <v>27242</v>
      </c>
      <c r="D48" s="12">
        <v>33970</v>
      </c>
      <c r="E48" s="12">
        <v>3352</v>
      </c>
      <c r="F48" s="12">
        <v>65352</v>
      </c>
      <c r="G48" s="12">
        <v>26397</v>
      </c>
      <c r="H48" s="12">
        <v>2123</v>
      </c>
      <c r="I48" s="12">
        <v>265</v>
      </c>
      <c r="J48" s="7">
        <v>202</v>
      </c>
      <c r="K48" s="7">
        <v>68</v>
      </c>
      <c r="L48" s="12">
        <f t="shared" si="1"/>
        <v>41462</v>
      </c>
      <c r="M48" s="12">
        <v>64986</v>
      </c>
      <c r="N48" s="44"/>
      <c r="O48" s="44"/>
    </row>
    <row r="49" spans="1:15" ht="13" x14ac:dyDescent="0.3">
      <c r="A49" s="66">
        <v>47</v>
      </c>
      <c r="B49" s="48">
        <v>67134</v>
      </c>
      <c r="C49" s="48">
        <v>24087</v>
      </c>
      <c r="D49" s="48">
        <v>32971</v>
      </c>
      <c r="E49" s="48">
        <v>5305</v>
      </c>
      <c r="F49" s="48">
        <v>61829</v>
      </c>
      <c r="G49" s="48">
        <v>23087</v>
      </c>
      <c r="H49" s="48">
        <v>2879</v>
      </c>
      <c r="I49" s="48">
        <v>255</v>
      </c>
      <c r="J49" s="69">
        <v>207</v>
      </c>
      <c r="K49" s="69">
        <v>124</v>
      </c>
      <c r="L49" s="48">
        <f t="shared" si="1"/>
        <v>43047</v>
      </c>
      <c r="M49" s="48">
        <v>62732</v>
      </c>
      <c r="N49" s="44"/>
      <c r="O49" s="44"/>
    </row>
    <row r="50" spans="1:15" ht="13" x14ac:dyDescent="0.3">
      <c r="A50" s="66">
        <v>48</v>
      </c>
      <c r="B50" s="12">
        <v>68455</v>
      </c>
      <c r="C50" s="12">
        <v>46052</v>
      </c>
      <c r="D50" s="12">
        <v>13496</v>
      </c>
      <c r="E50" s="12">
        <v>5118</v>
      </c>
      <c r="F50" s="12">
        <v>63337</v>
      </c>
      <c r="G50" s="12">
        <v>45131</v>
      </c>
      <c r="H50" s="12">
        <v>2193</v>
      </c>
      <c r="I50" s="12">
        <v>376</v>
      </c>
      <c r="J50" s="7">
        <v>162</v>
      </c>
      <c r="K50" s="7">
        <v>55</v>
      </c>
      <c r="L50" s="12">
        <f t="shared" si="1"/>
        <v>22403</v>
      </c>
      <c r="M50" s="12">
        <v>64802</v>
      </c>
      <c r="N50" s="44"/>
      <c r="O50" s="44"/>
    </row>
    <row r="51" spans="1:15" ht="13" x14ac:dyDescent="0.3">
      <c r="A51" s="66">
        <v>49</v>
      </c>
      <c r="B51" s="48">
        <v>65232</v>
      </c>
      <c r="C51" s="48">
        <v>32570</v>
      </c>
      <c r="D51" s="48">
        <v>19817</v>
      </c>
      <c r="E51" s="48">
        <v>5625</v>
      </c>
      <c r="F51" s="48">
        <v>59607</v>
      </c>
      <c r="G51" s="48">
        <v>31354</v>
      </c>
      <c r="H51" s="48">
        <v>5092</v>
      </c>
      <c r="I51" s="48">
        <v>397</v>
      </c>
      <c r="J51" s="69">
        <v>217</v>
      </c>
      <c r="K51" s="69">
        <v>97</v>
      </c>
      <c r="L51" s="48">
        <f t="shared" si="1"/>
        <v>32662</v>
      </c>
      <c r="M51" s="48">
        <v>60265</v>
      </c>
      <c r="N51" s="44"/>
      <c r="O51" s="44"/>
    </row>
    <row r="52" spans="1:15" ht="13" x14ac:dyDescent="0.3">
      <c r="A52" s="66">
        <v>50</v>
      </c>
      <c r="B52" s="12">
        <v>68853</v>
      </c>
      <c r="C52" s="12">
        <v>53701</v>
      </c>
      <c r="D52" s="12">
        <v>6408</v>
      </c>
      <c r="E52" s="12">
        <v>3895</v>
      </c>
      <c r="F52" s="12">
        <v>64958</v>
      </c>
      <c r="G52" s="12">
        <v>52649</v>
      </c>
      <c r="H52" s="12">
        <v>2949</v>
      </c>
      <c r="I52" s="12">
        <v>444</v>
      </c>
      <c r="J52" s="7">
        <v>178</v>
      </c>
      <c r="K52" s="7">
        <v>79</v>
      </c>
      <c r="L52" s="12">
        <f t="shared" si="1"/>
        <v>15152</v>
      </c>
      <c r="M52" s="12">
        <v>64704</v>
      </c>
      <c r="N52" s="44"/>
      <c r="O52" s="44"/>
    </row>
    <row r="53" spans="1:15" ht="13" x14ac:dyDescent="0.3">
      <c r="A53" s="66">
        <v>51</v>
      </c>
      <c r="B53" s="48">
        <v>67035</v>
      </c>
      <c r="C53" s="48">
        <v>45829</v>
      </c>
      <c r="D53" s="48">
        <v>10282</v>
      </c>
      <c r="E53" s="48">
        <v>5714</v>
      </c>
      <c r="F53" s="48">
        <v>61321</v>
      </c>
      <c r="G53" s="48">
        <v>44419</v>
      </c>
      <c r="H53" s="48">
        <v>2900</v>
      </c>
      <c r="I53" s="48">
        <v>428</v>
      </c>
      <c r="J53" s="69">
        <v>231</v>
      </c>
      <c r="K53" s="69">
        <v>144</v>
      </c>
      <c r="L53" s="48">
        <f t="shared" si="1"/>
        <v>21206</v>
      </c>
      <c r="M53" s="48">
        <v>61800</v>
      </c>
      <c r="N53" s="44"/>
      <c r="O53" s="44"/>
    </row>
    <row r="54" spans="1:15" ht="13" x14ac:dyDescent="0.3">
      <c r="A54" s="66">
        <v>52</v>
      </c>
      <c r="B54" s="12">
        <v>66354</v>
      </c>
      <c r="C54" s="12">
        <v>33540</v>
      </c>
      <c r="D54" s="12">
        <v>16212</v>
      </c>
      <c r="E54" s="12">
        <v>5519</v>
      </c>
      <c r="F54" s="12">
        <v>60835</v>
      </c>
      <c r="G54" s="12">
        <v>32415</v>
      </c>
      <c r="H54" s="12">
        <v>8734</v>
      </c>
      <c r="I54" s="12">
        <v>319</v>
      </c>
      <c r="J54" s="7">
        <v>174</v>
      </c>
      <c r="K54" s="7">
        <v>131</v>
      </c>
      <c r="L54" s="12">
        <f t="shared" si="1"/>
        <v>32814</v>
      </c>
      <c r="M54" s="12">
        <v>60947</v>
      </c>
      <c r="N54" s="44"/>
      <c r="O54" s="44"/>
    </row>
    <row r="55" spans="1:15" ht="13" x14ac:dyDescent="0.3">
      <c r="A55" s="66">
        <v>53</v>
      </c>
      <c r="B55" s="48">
        <v>65115</v>
      </c>
      <c r="C55" s="48">
        <v>41793</v>
      </c>
      <c r="D55" s="48">
        <v>9745</v>
      </c>
      <c r="E55" s="48">
        <v>4308</v>
      </c>
      <c r="F55" s="48">
        <v>60807</v>
      </c>
      <c r="G55" s="48">
        <v>40739</v>
      </c>
      <c r="H55" s="48">
        <v>7011</v>
      </c>
      <c r="I55" s="48">
        <v>396</v>
      </c>
      <c r="J55" s="69">
        <v>131</v>
      </c>
      <c r="K55" s="69">
        <v>85</v>
      </c>
      <c r="L55" s="48">
        <f t="shared" si="1"/>
        <v>23322</v>
      </c>
      <c r="M55" s="48">
        <v>60220</v>
      </c>
      <c r="N55" s="44"/>
      <c r="O55" s="44"/>
    </row>
    <row r="56" spans="1:15" ht="13" x14ac:dyDescent="0.3">
      <c r="A56" s="66">
        <v>54</v>
      </c>
      <c r="B56" s="12">
        <v>66564</v>
      </c>
      <c r="C56" s="12">
        <v>49204</v>
      </c>
      <c r="D56" s="12">
        <v>9905</v>
      </c>
      <c r="E56" s="12">
        <v>3009</v>
      </c>
      <c r="F56" s="12">
        <v>63555</v>
      </c>
      <c r="G56" s="12">
        <v>48327</v>
      </c>
      <c r="H56" s="12">
        <v>2203</v>
      </c>
      <c r="I56" s="12">
        <v>433</v>
      </c>
      <c r="J56" s="7">
        <v>179</v>
      </c>
      <c r="K56" s="7">
        <v>71</v>
      </c>
      <c r="L56" s="12">
        <f t="shared" si="1"/>
        <v>17360</v>
      </c>
      <c r="M56" s="12">
        <v>62454</v>
      </c>
      <c r="N56" s="44"/>
      <c r="O56" s="44"/>
    </row>
    <row r="57" spans="1:15" ht="13" x14ac:dyDescent="0.3">
      <c r="A57" s="66">
        <v>55</v>
      </c>
      <c r="B57" s="48">
        <v>67540</v>
      </c>
      <c r="C57" s="48">
        <v>31793</v>
      </c>
      <c r="D57" s="48">
        <v>25809</v>
      </c>
      <c r="E57" s="48">
        <v>4947</v>
      </c>
      <c r="F57" s="48">
        <v>62593</v>
      </c>
      <c r="G57" s="48">
        <v>30889</v>
      </c>
      <c r="H57" s="48">
        <v>2730</v>
      </c>
      <c r="I57" s="48">
        <v>308</v>
      </c>
      <c r="J57" s="69">
        <v>239</v>
      </c>
      <c r="K57" s="69">
        <v>86</v>
      </c>
      <c r="L57" s="48">
        <f t="shared" si="1"/>
        <v>35747</v>
      </c>
      <c r="M57" s="48">
        <v>63127</v>
      </c>
      <c r="N57" s="44"/>
      <c r="O57" s="44"/>
    </row>
    <row r="58" spans="1:15" ht="13" x14ac:dyDescent="0.3">
      <c r="A58" s="66">
        <v>56</v>
      </c>
      <c r="B58" s="12">
        <v>65921</v>
      </c>
      <c r="C58" s="12">
        <v>27734</v>
      </c>
      <c r="D58" s="12">
        <v>32375</v>
      </c>
      <c r="E58" s="12">
        <v>2490</v>
      </c>
      <c r="F58" s="12">
        <v>63431</v>
      </c>
      <c r="G58" s="12">
        <v>27131</v>
      </c>
      <c r="H58" s="12">
        <v>932</v>
      </c>
      <c r="I58" s="12">
        <v>228</v>
      </c>
      <c r="J58" s="7">
        <v>246</v>
      </c>
      <c r="K58" s="7">
        <v>84</v>
      </c>
      <c r="L58" s="12">
        <f t="shared" si="1"/>
        <v>38187</v>
      </c>
      <c r="M58" s="12">
        <v>62493</v>
      </c>
      <c r="N58" s="44"/>
      <c r="O58" s="44"/>
    </row>
    <row r="59" spans="1:15" ht="13" x14ac:dyDescent="0.3">
      <c r="A59" s="66">
        <v>57</v>
      </c>
      <c r="B59" s="48">
        <v>65149</v>
      </c>
      <c r="C59" s="48">
        <v>32905</v>
      </c>
      <c r="D59" s="48">
        <v>24072</v>
      </c>
      <c r="E59" s="48">
        <v>3751</v>
      </c>
      <c r="F59" s="48">
        <v>61398</v>
      </c>
      <c r="G59" s="48">
        <v>32253</v>
      </c>
      <c r="H59" s="48">
        <v>2160</v>
      </c>
      <c r="I59" s="48">
        <v>307</v>
      </c>
      <c r="J59" s="69">
        <v>180</v>
      </c>
      <c r="K59" s="69">
        <v>114</v>
      </c>
      <c r="L59" s="48">
        <f t="shared" si="1"/>
        <v>32244</v>
      </c>
      <c r="M59" s="48">
        <v>61273</v>
      </c>
      <c r="N59" s="44"/>
      <c r="O59" s="44"/>
    </row>
    <row r="60" spans="1:15" ht="13" x14ac:dyDescent="0.3">
      <c r="A60" s="66">
        <v>58</v>
      </c>
      <c r="B60" s="12">
        <v>66566</v>
      </c>
      <c r="C60" s="12">
        <v>43169</v>
      </c>
      <c r="D60" s="12">
        <v>18435</v>
      </c>
      <c r="E60" s="12">
        <v>1899</v>
      </c>
      <c r="F60" s="12">
        <v>64667</v>
      </c>
      <c r="G60" s="12">
        <v>42729</v>
      </c>
      <c r="H60" s="12">
        <v>888</v>
      </c>
      <c r="I60" s="12">
        <v>339</v>
      </c>
      <c r="J60" s="7">
        <v>237</v>
      </c>
      <c r="K60" s="7">
        <v>38</v>
      </c>
      <c r="L60" s="12">
        <f t="shared" si="1"/>
        <v>23397</v>
      </c>
      <c r="M60" s="12">
        <v>63588</v>
      </c>
      <c r="N60" s="44"/>
      <c r="O60" s="44"/>
    </row>
    <row r="61" spans="1:15" ht="13" x14ac:dyDescent="0.3">
      <c r="A61" s="66">
        <v>59</v>
      </c>
      <c r="B61" s="48">
        <v>65208</v>
      </c>
      <c r="C61" s="48">
        <v>37628</v>
      </c>
      <c r="D61" s="48">
        <v>19116</v>
      </c>
      <c r="E61" s="48">
        <v>4985</v>
      </c>
      <c r="F61" s="48">
        <v>60223</v>
      </c>
      <c r="G61" s="48">
        <v>36904</v>
      </c>
      <c r="H61" s="48">
        <v>1641</v>
      </c>
      <c r="I61" s="48">
        <v>296</v>
      </c>
      <c r="J61" s="69">
        <v>198</v>
      </c>
      <c r="K61" s="69">
        <v>48</v>
      </c>
      <c r="L61" s="48">
        <f t="shared" si="1"/>
        <v>27580</v>
      </c>
      <c r="M61" s="48">
        <v>61525</v>
      </c>
      <c r="N61" s="44"/>
      <c r="O61" s="44"/>
    </row>
    <row r="62" spans="1:15" ht="13" x14ac:dyDescent="0.3">
      <c r="A62" s="66">
        <v>60</v>
      </c>
      <c r="B62" s="12">
        <v>68595</v>
      </c>
      <c r="C62" s="12">
        <v>28295</v>
      </c>
      <c r="D62" s="12">
        <v>33501</v>
      </c>
      <c r="E62" s="12">
        <v>4546</v>
      </c>
      <c r="F62" s="12">
        <v>64049</v>
      </c>
      <c r="G62" s="12">
        <v>27256</v>
      </c>
      <c r="H62" s="12">
        <v>936</v>
      </c>
      <c r="I62" s="12">
        <v>189</v>
      </c>
      <c r="J62" s="7">
        <v>292</v>
      </c>
      <c r="K62" s="7">
        <v>124</v>
      </c>
      <c r="L62" s="12">
        <f t="shared" si="1"/>
        <v>40300</v>
      </c>
      <c r="M62" s="12">
        <v>65688</v>
      </c>
      <c r="N62" s="44"/>
      <c r="O62" s="44"/>
    </row>
    <row r="63" spans="1:15" ht="13" x14ac:dyDescent="0.3">
      <c r="A63" s="66">
        <v>61</v>
      </c>
      <c r="B63" s="48">
        <v>64022</v>
      </c>
      <c r="C63" s="48">
        <v>45585</v>
      </c>
      <c r="D63" s="48">
        <v>10653</v>
      </c>
      <c r="E63" s="48">
        <v>3411</v>
      </c>
      <c r="F63" s="48">
        <v>60611</v>
      </c>
      <c r="G63" s="48">
        <v>44967</v>
      </c>
      <c r="H63" s="48">
        <v>2696</v>
      </c>
      <c r="I63" s="48">
        <v>318</v>
      </c>
      <c r="J63" s="69">
        <v>118</v>
      </c>
      <c r="K63" s="69">
        <v>21</v>
      </c>
      <c r="L63" s="48">
        <f t="shared" si="1"/>
        <v>18437</v>
      </c>
      <c r="M63" s="48">
        <v>60620</v>
      </c>
      <c r="N63" s="44"/>
      <c r="O63" s="44"/>
    </row>
    <row r="64" spans="1:15" ht="13" x14ac:dyDescent="0.3">
      <c r="A64" s="66">
        <v>62</v>
      </c>
      <c r="B64" s="12">
        <v>65393</v>
      </c>
      <c r="C64" s="12">
        <v>40885</v>
      </c>
      <c r="D64" s="12">
        <v>14128</v>
      </c>
      <c r="E64" s="12">
        <v>6353</v>
      </c>
      <c r="F64" s="12">
        <v>59040</v>
      </c>
      <c r="G64" s="12">
        <v>40008</v>
      </c>
      <c r="H64" s="12">
        <v>2354</v>
      </c>
      <c r="I64" s="12">
        <v>343</v>
      </c>
      <c r="J64" s="7">
        <v>173</v>
      </c>
      <c r="K64" s="7">
        <v>31</v>
      </c>
      <c r="L64" s="12">
        <f t="shared" si="1"/>
        <v>24508</v>
      </c>
      <c r="M64" s="12">
        <v>61254</v>
      </c>
      <c r="N64" s="44"/>
      <c r="O64" s="44"/>
    </row>
    <row r="65" spans="1:15" ht="13" x14ac:dyDescent="0.3">
      <c r="A65" s="66">
        <v>63</v>
      </c>
      <c r="B65" s="48">
        <v>68122</v>
      </c>
      <c r="C65" s="48">
        <v>38858</v>
      </c>
      <c r="D65" s="48">
        <v>20743</v>
      </c>
      <c r="E65" s="48">
        <v>4822</v>
      </c>
      <c r="F65" s="48">
        <v>63300</v>
      </c>
      <c r="G65" s="48">
        <v>38238</v>
      </c>
      <c r="H65" s="48">
        <v>1567</v>
      </c>
      <c r="I65" s="48">
        <v>332</v>
      </c>
      <c r="J65" s="69">
        <v>224</v>
      </c>
      <c r="K65" s="69">
        <v>76</v>
      </c>
      <c r="L65" s="48">
        <f t="shared" si="1"/>
        <v>29264</v>
      </c>
      <c r="M65" s="48">
        <v>64314</v>
      </c>
      <c r="N65" s="44"/>
      <c r="O65" s="44"/>
    </row>
    <row r="66" spans="1:15" ht="13" x14ac:dyDescent="0.3">
      <c r="A66" s="66">
        <v>64</v>
      </c>
      <c r="B66" s="12">
        <v>68116</v>
      </c>
      <c r="C66" s="12">
        <v>53608</v>
      </c>
      <c r="D66" s="12">
        <v>6917</v>
      </c>
      <c r="E66" s="12">
        <v>3284</v>
      </c>
      <c r="F66" s="12">
        <v>64832</v>
      </c>
      <c r="G66" s="12">
        <v>52961</v>
      </c>
      <c r="H66" s="12">
        <v>2475</v>
      </c>
      <c r="I66" s="12">
        <v>428</v>
      </c>
      <c r="J66" s="7">
        <v>117</v>
      </c>
      <c r="K66" s="7">
        <v>37</v>
      </c>
      <c r="L66" s="12">
        <f t="shared" si="1"/>
        <v>14508</v>
      </c>
      <c r="M66" s="12">
        <v>64698</v>
      </c>
      <c r="N66" s="44"/>
      <c r="O66" s="44"/>
    </row>
    <row r="67" spans="1:15" ht="13" x14ac:dyDescent="0.3">
      <c r="A67" s="66">
        <v>65</v>
      </c>
      <c r="B67" s="48">
        <v>66627</v>
      </c>
      <c r="C67" s="48">
        <v>22294</v>
      </c>
      <c r="D67" s="48">
        <v>30158</v>
      </c>
      <c r="E67" s="48">
        <v>11146</v>
      </c>
      <c r="F67" s="48">
        <v>55481</v>
      </c>
      <c r="G67" s="48">
        <v>21363</v>
      </c>
      <c r="H67" s="48">
        <v>1479</v>
      </c>
      <c r="I67" s="48">
        <v>215</v>
      </c>
      <c r="J67" s="69">
        <v>173</v>
      </c>
      <c r="K67" s="69">
        <v>25</v>
      </c>
      <c r="L67" s="48">
        <f t="shared" ref="L67:L102" si="2">B67-C67</f>
        <v>44333</v>
      </c>
      <c r="M67" s="48">
        <v>62596</v>
      </c>
      <c r="N67" s="44"/>
      <c r="O67" s="44"/>
    </row>
    <row r="68" spans="1:15" ht="13" x14ac:dyDescent="0.3">
      <c r="A68" s="66">
        <v>66</v>
      </c>
      <c r="B68" s="12">
        <v>66025</v>
      </c>
      <c r="C68" s="12">
        <v>20452</v>
      </c>
      <c r="D68" s="12">
        <v>35085</v>
      </c>
      <c r="E68" s="12">
        <v>7460</v>
      </c>
      <c r="F68" s="12">
        <v>58565</v>
      </c>
      <c r="G68" s="12">
        <v>19740</v>
      </c>
      <c r="H68" s="12">
        <v>1247</v>
      </c>
      <c r="I68" s="12">
        <v>139</v>
      </c>
      <c r="J68" s="7">
        <v>641</v>
      </c>
      <c r="K68" s="7">
        <v>30</v>
      </c>
      <c r="L68" s="12">
        <f t="shared" si="2"/>
        <v>45573</v>
      </c>
      <c r="M68" s="12">
        <v>62730</v>
      </c>
      <c r="N68" s="44"/>
      <c r="O68" s="44"/>
    </row>
    <row r="69" spans="1:15" ht="13" x14ac:dyDescent="0.3">
      <c r="A69" s="66">
        <v>67</v>
      </c>
      <c r="B69" s="48">
        <v>73918</v>
      </c>
      <c r="C69" s="48">
        <v>52674</v>
      </c>
      <c r="D69" s="48">
        <v>10286</v>
      </c>
      <c r="E69" s="48">
        <v>5648</v>
      </c>
      <c r="F69" s="48">
        <v>68270</v>
      </c>
      <c r="G69" s="48">
        <v>51702</v>
      </c>
      <c r="H69" s="48">
        <v>3428</v>
      </c>
      <c r="I69" s="48">
        <v>426</v>
      </c>
      <c r="J69" s="69">
        <v>128</v>
      </c>
      <c r="K69" s="69">
        <v>40</v>
      </c>
      <c r="L69" s="48">
        <f t="shared" si="2"/>
        <v>21244</v>
      </c>
      <c r="M69" s="48">
        <v>69694</v>
      </c>
      <c r="N69" s="44"/>
      <c r="O69" s="44"/>
    </row>
    <row r="70" spans="1:15" ht="13" x14ac:dyDescent="0.3">
      <c r="A70" s="66">
        <v>68</v>
      </c>
      <c r="B70" s="12">
        <v>71511</v>
      </c>
      <c r="C70" s="12">
        <v>29604</v>
      </c>
      <c r="D70" s="12">
        <v>32818</v>
      </c>
      <c r="E70" s="12">
        <v>3624</v>
      </c>
      <c r="F70" s="12">
        <v>67887</v>
      </c>
      <c r="G70" s="12">
        <v>28731</v>
      </c>
      <c r="H70" s="12">
        <v>3084</v>
      </c>
      <c r="I70" s="12">
        <v>289</v>
      </c>
      <c r="J70" s="7">
        <v>153</v>
      </c>
      <c r="K70" s="7">
        <v>26</v>
      </c>
      <c r="L70" s="12">
        <f t="shared" si="2"/>
        <v>41907</v>
      </c>
      <c r="M70" s="12">
        <v>67335</v>
      </c>
      <c r="N70" s="44"/>
      <c r="O70" s="44"/>
    </row>
    <row r="71" spans="1:15" ht="13" x14ac:dyDescent="0.3">
      <c r="A71" s="66">
        <v>69</v>
      </c>
      <c r="B71" s="48">
        <v>66605</v>
      </c>
      <c r="C71" s="48">
        <v>23639</v>
      </c>
      <c r="D71" s="48">
        <v>36012</v>
      </c>
      <c r="E71" s="48">
        <v>2890</v>
      </c>
      <c r="F71" s="48">
        <v>63715</v>
      </c>
      <c r="G71" s="48">
        <v>23231</v>
      </c>
      <c r="H71" s="48">
        <v>2018</v>
      </c>
      <c r="I71" s="48">
        <v>233</v>
      </c>
      <c r="J71" s="69">
        <v>254</v>
      </c>
      <c r="K71" s="69">
        <v>38</v>
      </c>
      <c r="L71" s="48">
        <f t="shared" si="2"/>
        <v>42966</v>
      </c>
      <c r="M71" s="48">
        <v>63511</v>
      </c>
      <c r="N71" s="44"/>
      <c r="O71" s="44"/>
    </row>
    <row r="72" spans="1:15" ht="13" x14ac:dyDescent="0.3">
      <c r="A72" s="66">
        <v>70</v>
      </c>
      <c r="B72" s="12">
        <v>64585</v>
      </c>
      <c r="C72" s="12">
        <v>38608</v>
      </c>
      <c r="D72" s="12">
        <v>7365</v>
      </c>
      <c r="E72" s="12">
        <v>2827</v>
      </c>
      <c r="F72" s="12">
        <v>61758</v>
      </c>
      <c r="G72" s="12">
        <v>38058</v>
      </c>
      <c r="H72" s="12">
        <v>14090</v>
      </c>
      <c r="I72" s="12">
        <v>479</v>
      </c>
      <c r="J72" s="7">
        <v>85</v>
      </c>
      <c r="K72" s="7">
        <v>22</v>
      </c>
      <c r="L72" s="12">
        <f t="shared" si="2"/>
        <v>25977</v>
      </c>
      <c r="M72" s="12">
        <v>61391</v>
      </c>
      <c r="N72" s="44"/>
      <c r="O72" s="44"/>
    </row>
    <row r="73" spans="1:15" ht="13" x14ac:dyDescent="0.3">
      <c r="A73" s="66">
        <v>71</v>
      </c>
      <c r="B73" s="48">
        <v>65621</v>
      </c>
      <c r="C73" s="48">
        <v>49185</v>
      </c>
      <c r="D73" s="48">
        <v>5831</v>
      </c>
      <c r="E73" s="48">
        <v>4148</v>
      </c>
      <c r="F73" s="48">
        <v>61473</v>
      </c>
      <c r="G73" s="48">
        <v>48458</v>
      </c>
      <c r="H73" s="48">
        <v>4747</v>
      </c>
      <c r="I73" s="48">
        <v>517</v>
      </c>
      <c r="J73" s="69">
        <v>93</v>
      </c>
      <c r="K73" s="69">
        <v>17</v>
      </c>
      <c r="L73" s="48">
        <f t="shared" si="2"/>
        <v>16436</v>
      </c>
      <c r="M73" s="48">
        <v>61920</v>
      </c>
      <c r="N73" s="44"/>
      <c r="O73" s="44"/>
    </row>
    <row r="74" spans="1:15" ht="13" x14ac:dyDescent="0.3">
      <c r="A74" s="66">
        <v>72</v>
      </c>
      <c r="B74" s="12">
        <v>70300</v>
      </c>
      <c r="C74" s="12">
        <v>56311</v>
      </c>
      <c r="D74" s="12">
        <v>8995</v>
      </c>
      <c r="E74" s="12">
        <v>1937</v>
      </c>
      <c r="F74" s="12">
        <v>68363</v>
      </c>
      <c r="G74" s="12">
        <v>55909</v>
      </c>
      <c r="H74" s="12">
        <v>864</v>
      </c>
      <c r="I74" s="12">
        <v>433</v>
      </c>
      <c r="J74" s="7">
        <v>195</v>
      </c>
      <c r="K74" s="7">
        <v>21</v>
      </c>
      <c r="L74" s="12">
        <f t="shared" si="2"/>
        <v>13989</v>
      </c>
      <c r="M74" s="12">
        <v>67360</v>
      </c>
      <c r="N74" s="44"/>
      <c r="O74" s="44"/>
    </row>
    <row r="75" spans="1:15" ht="13" x14ac:dyDescent="0.3">
      <c r="A75" s="66">
        <v>73</v>
      </c>
      <c r="B75" s="48">
        <v>65789</v>
      </c>
      <c r="C75" s="48">
        <v>54388</v>
      </c>
      <c r="D75" s="48">
        <v>6036</v>
      </c>
      <c r="E75" s="48">
        <v>1973</v>
      </c>
      <c r="F75" s="48">
        <v>63816</v>
      </c>
      <c r="G75" s="48">
        <v>53954</v>
      </c>
      <c r="H75" s="48">
        <v>1345</v>
      </c>
      <c r="I75" s="48">
        <v>428</v>
      </c>
      <c r="J75" s="69">
        <v>184</v>
      </c>
      <c r="K75" s="69">
        <v>27</v>
      </c>
      <c r="L75" s="48">
        <f t="shared" si="2"/>
        <v>11401</v>
      </c>
      <c r="M75" s="48">
        <v>62892</v>
      </c>
      <c r="N75" s="44"/>
      <c r="O75" s="44"/>
    </row>
    <row r="76" spans="1:15" ht="13" x14ac:dyDescent="0.3">
      <c r="A76" s="66">
        <v>74</v>
      </c>
      <c r="B76" s="12">
        <v>67472</v>
      </c>
      <c r="C76" s="12">
        <v>54421</v>
      </c>
      <c r="D76" s="12">
        <v>6008</v>
      </c>
      <c r="E76" s="12">
        <v>3329</v>
      </c>
      <c r="F76" s="12">
        <v>64143</v>
      </c>
      <c r="G76" s="12">
        <v>53743</v>
      </c>
      <c r="H76" s="12">
        <v>1710</v>
      </c>
      <c r="I76" s="12">
        <v>410</v>
      </c>
      <c r="J76" s="7">
        <v>123</v>
      </c>
      <c r="K76" s="7">
        <v>31</v>
      </c>
      <c r="L76" s="12">
        <f t="shared" si="2"/>
        <v>13051</v>
      </c>
      <c r="M76" s="12">
        <v>63974</v>
      </c>
      <c r="N76" s="44"/>
      <c r="O76" s="44"/>
    </row>
    <row r="77" spans="1:15" ht="13" x14ac:dyDescent="0.3">
      <c r="A77" s="66">
        <v>75</v>
      </c>
      <c r="B77" s="48">
        <v>70357</v>
      </c>
      <c r="C77" s="48">
        <v>46099</v>
      </c>
      <c r="D77" s="48">
        <v>9371</v>
      </c>
      <c r="E77" s="48">
        <v>4723</v>
      </c>
      <c r="F77" s="48">
        <v>65634</v>
      </c>
      <c r="G77" s="48">
        <v>45127</v>
      </c>
      <c r="H77" s="48">
        <v>8240</v>
      </c>
      <c r="I77" s="48">
        <v>414</v>
      </c>
      <c r="J77" s="69">
        <v>80</v>
      </c>
      <c r="K77" s="69">
        <v>27</v>
      </c>
      <c r="L77" s="48">
        <f t="shared" si="2"/>
        <v>24258</v>
      </c>
      <c r="M77" s="48">
        <v>66056</v>
      </c>
      <c r="N77" s="44"/>
      <c r="O77" s="44"/>
    </row>
    <row r="78" spans="1:15" ht="13" x14ac:dyDescent="0.3">
      <c r="A78" s="66">
        <v>76</v>
      </c>
      <c r="B78" s="12">
        <v>67702</v>
      </c>
      <c r="C78" s="12">
        <v>54117</v>
      </c>
      <c r="D78" s="12">
        <v>7243</v>
      </c>
      <c r="E78" s="12">
        <v>2924</v>
      </c>
      <c r="F78" s="12">
        <v>64778</v>
      </c>
      <c r="G78" s="12">
        <v>53555</v>
      </c>
      <c r="H78" s="12">
        <v>1377</v>
      </c>
      <c r="I78" s="12">
        <v>380</v>
      </c>
      <c r="J78" s="7">
        <v>217</v>
      </c>
      <c r="K78" s="7">
        <v>30</v>
      </c>
      <c r="L78" s="12">
        <f t="shared" si="2"/>
        <v>13585</v>
      </c>
      <c r="M78" s="12">
        <v>64586</v>
      </c>
      <c r="N78" s="44"/>
      <c r="O78" s="44"/>
    </row>
    <row r="79" spans="1:15" ht="13" x14ac:dyDescent="0.3">
      <c r="A79" s="66">
        <v>77</v>
      </c>
      <c r="B79" s="48">
        <v>73715</v>
      </c>
      <c r="C79" s="48">
        <v>31616</v>
      </c>
      <c r="D79" s="48">
        <v>38777</v>
      </c>
      <c r="E79" s="48">
        <v>1681</v>
      </c>
      <c r="F79" s="48">
        <v>72034</v>
      </c>
      <c r="G79" s="48">
        <v>31121</v>
      </c>
      <c r="H79" s="48">
        <v>304</v>
      </c>
      <c r="I79" s="48">
        <v>160</v>
      </c>
      <c r="J79" s="69">
        <v>159</v>
      </c>
      <c r="K79" s="69">
        <v>38</v>
      </c>
      <c r="L79" s="48">
        <f t="shared" si="2"/>
        <v>42099</v>
      </c>
      <c r="M79" s="48">
        <v>71683</v>
      </c>
      <c r="N79" s="44"/>
      <c r="O79" s="44"/>
    </row>
    <row r="80" spans="1:15" ht="13" x14ac:dyDescent="0.3">
      <c r="A80" s="66">
        <v>78</v>
      </c>
      <c r="B80" s="12">
        <v>70508</v>
      </c>
      <c r="C80" s="12">
        <v>44445</v>
      </c>
      <c r="D80" s="12">
        <v>22314</v>
      </c>
      <c r="E80" s="12">
        <v>1880</v>
      </c>
      <c r="F80" s="12">
        <v>68628</v>
      </c>
      <c r="G80" s="12">
        <v>44057</v>
      </c>
      <c r="H80" s="12">
        <v>329</v>
      </c>
      <c r="I80" s="12">
        <v>221</v>
      </c>
      <c r="J80" s="7">
        <v>158</v>
      </c>
      <c r="K80" s="7">
        <v>12</v>
      </c>
      <c r="L80" s="12">
        <f t="shared" si="2"/>
        <v>26063</v>
      </c>
      <c r="M80" s="12">
        <v>68331</v>
      </c>
      <c r="N80" s="44"/>
      <c r="O80" s="44"/>
    </row>
    <row r="81" spans="1:15" ht="13" x14ac:dyDescent="0.3">
      <c r="A81" s="66">
        <v>79</v>
      </c>
      <c r="B81" s="48">
        <v>70328</v>
      </c>
      <c r="C81" s="48">
        <v>47196</v>
      </c>
      <c r="D81" s="48">
        <v>18702</v>
      </c>
      <c r="E81" s="48">
        <v>2221</v>
      </c>
      <c r="F81" s="48">
        <v>68107</v>
      </c>
      <c r="G81" s="48">
        <v>46711</v>
      </c>
      <c r="H81" s="48">
        <v>434</v>
      </c>
      <c r="I81" s="48">
        <v>281</v>
      </c>
      <c r="J81" s="69">
        <v>178</v>
      </c>
      <c r="K81" s="69">
        <v>15</v>
      </c>
      <c r="L81" s="48">
        <f t="shared" si="2"/>
        <v>23132</v>
      </c>
      <c r="M81" s="48">
        <v>67762</v>
      </c>
      <c r="N81" s="44"/>
      <c r="O81" s="44"/>
    </row>
    <row r="82" spans="1:15" ht="13" x14ac:dyDescent="0.3">
      <c r="A82" s="66">
        <v>80</v>
      </c>
      <c r="B82" s="12">
        <v>68992</v>
      </c>
      <c r="C82" s="12">
        <v>45103</v>
      </c>
      <c r="D82" s="12">
        <v>17141</v>
      </c>
      <c r="E82" s="12">
        <v>2928</v>
      </c>
      <c r="F82" s="12">
        <v>66064</v>
      </c>
      <c r="G82" s="12">
        <v>44497</v>
      </c>
      <c r="H82" s="12">
        <v>1486</v>
      </c>
      <c r="I82" s="12">
        <v>254</v>
      </c>
      <c r="J82" s="7">
        <v>206</v>
      </c>
      <c r="K82" s="7">
        <v>44</v>
      </c>
      <c r="L82" s="12">
        <f t="shared" si="2"/>
        <v>23889</v>
      </c>
      <c r="M82" s="12">
        <v>65972</v>
      </c>
      <c r="N82" s="44"/>
      <c r="O82" s="44"/>
    </row>
    <row r="83" spans="1:15" ht="13" x14ac:dyDescent="0.3">
      <c r="A83" s="66">
        <v>81</v>
      </c>
      <c r="B83" s="48">
        <v>67835</v>
      </c>
      <c r="C83" s="48">
        <v>49083</v>
      </c>
      <c r="D83" s="48">
        <v>14875</v>
      </c>
      <c r="E83" s="48">
        <v>1576</v>
      </c>
      <c r="F83" s="48">
        <v>66259</v>
      </c>
      <c r="G83" s="48">
        <v>48727</v>
      </c>
      <c r="H83" s="48">
        <v>614</v>
      </c>
      <c r="I83" s="48">
        <v>228</v>
      </c>
      <c r="J83" s="69">
        <v>198</v>
      </c>
      <c r="K83" s="69">
        <v>15</v>
      </c>
      <c r="L83" s="48">
        <f t="shared" si="2"/>
        <v>18752</v>
      </c>
      <c r="M83" s="48">
        <v>65673</v>
      </c>
      <c r="N83" s="44"/>
      <c r="O83" s="44"/>
    </row>
    <row r="84" spans="1:15" ht="13" x14ac:dyDescent="0.3">
      <c r="A84" s="66">
        <v>82</v>
      </c>
      <c r="B84" s="12">
        <v>68964</v>
      </c>
      <c r="C84" s="12">
        <v>40282</v>
      </c>
      <c r="D84" s="12">
        <v>25022</v>
      </c>
      <c r="E84" s="12">
        <v>1969</v>
      </c>
      <c r="F84" s="12">
        <v>66995</v>
      </c>
      <c r="G84" s="12">
        <v>39847</v>
      </c>
      <c r="H84" s="12">
        <v>539</v>
      </c>
      <c r="I84" s="12">
        <v>159</v>
      </c>
      <c r="J84" s="7">
        <v>126</v>
      </c>
      <c r="K84" s="7">
        <v>6</v>
      </c>
      <c r="L84" s="12">
        <f t="shared" si="2"/>
        <v>28682</v>
      </c>
      <c r="M84" s="12">
        <v>67126</v>
      </c>
      <c r="N84" s="44"/>
      <c r="O84" s="44"/>
    </row>
    <row r="85" spans="1:15" ht="13" x14ac:dyDescent="0.3">
      <c r="A85" s="66">
        <v>83</v>
      </c>
      <c r="B85" s="48">
        <v>68879</v>
      </c>
      <c r="C85" s="48">
        <v>47853</v>
      </c>
      <c r="D85" s="48">
        <v>16324</v>
      </c>
      <c r="E85" s="48">
        <v>3054</v>
      </c>
      <c r="F85" s="48">
        <v>65825</v>
      </c>
      <c r="G85" s="48">
        <v>47284</v>
      </c>
      <c r="H85" s="48">
        <v>408</v>
      </c>
      <c r="I85" s="48">
        <v>263</v>
      </c>
      <c r="J85" s="69">
        <v>110</v>
      </c>
      <c r="K85" s="69">
        <v>21</v>
      </c>
      <c r="L85" s="48">
        <f t="shared" si="2"/>
        <v>21026</v>
      </c>
      <c r="M85" s="48">
        <v>66401</v>
      </c>
      <c r="N85" s="44"/>
      <c r="O85" s="44"/>
    </row>
    <row r="86" spans="1:15" ht="13" x14ac:dyDescent="0.3">
      <c r="A86" s="66">
        <v>84</v>
      </c>
      <c r="B86" s="12">
        <v>67011</v>
      </c>
      <c r="C86" s="12">
        <v>52694</v>
      </c>
      <c r="D86" s="12">
        <v>3990</v>
      </c>
      <c r="E86" s="12">
        <v>7554</v>
      </c>
      <c r="F86" s="12">
        <v>59457</v>
      </c>
      <c r="G86" s="12">
        <v>51637</v>
      </c>
      <c r="H86" s="12">
        <v>1396</v>
      </c>
      <c r="I86" s="12">
        <v>403</v>
      </c>
      <c r="J86" s="7">
        <v>115</v>
      </c>
      <c r="K86" s="7">
        <v>34</v>
      </c>
      <c r="L86" s="12">
        <f t="shared" si="2"/>
        <v>14317</v>
      </c>
      <c r="M86" s="12">
        <v>62786</v>
      </c>
      <c r="N86" s="44"/>
      <c r="O86" s="44"/>
    </row>
    <row r="87" spans="1:15" ht="13" x14ac:dyDescent="0.3">
      <c r="A87" s="66">
        <v>85</v>
      </c>
      <c r="B87" s="48">
        <v>67846</v>
      </c>
      <c r="C87" s="48">
        <v>59117</v>
      </c>
      <c r="D87" s="48">
        <v>2042</v>
      </c>
      <c r="E87" s="48">
        <v>4607</v>
      </c>
      <c r="F87" s="48">
        <v>63239</v>
      </c>
      <c r="G87" s="48">
        <v>58198</v>
      </c>
      <c r="H87" s="48">
        <v>810</v>
      </c>
      <c r="I87" s="48">
        <v>306</v>
      </c>
      <c r="J87" s="69">
        <v>134</v>
      </c>
      <c r="K87" s="69">
        <v>27</v>
      </c>
      <c r="L87" s="48">
        <f t="shared" si="2"/>
        <v>8729</v>
      </c>
      <c r="M87" s="48">
        <v>64476</v>
      </c>
      <c r="N87" s="44"/>
      <c r="O87" s="44"/>
    </row>
    <row r="88" spans="1:15" ht="13" x14ac:dyDescent="0.3">
      <c r="A88" s="66">
        <v>86</v>
      </c>
      <c r="B88" s="12">
        <v>68663</v>
      </c>
      <c r="C88" s="12">
        <v>52917</v>
      </c>
      <c r="D88" s="12">
        <v>3628</v>
      </c>
      <c r="E88" s="12">
        <v>10023</v>
      </c>
      <c r="F88" s="12">
        <v>58640</v>
      </c>
      <c r="G88" s="12">
        <v>50950</v>
      </c>
      <c r="H88" s="12">
        <v>2087</v>
      </c>
      <c r="I88" s="12">
        <v>256</v>
      </c>
      <c r="J88" s="7">
        <v>93</v>
      </c>
      <c r="K88" s="7">
        <v>29</v>
      </c>
      <c r="L88" s="12">
        <f t="shared" si="2"/>
        <v>15746</v>
      </c>
      <c r="M88" s="12">
        <v>63907</v>
      </c>
      <c r="N88" s="44"/>
      <c r="O88" s="44"/>
    </row>
    <row r="89" spans="1:15" ht="13" x14ac:dyDescent="0.3">
      <c r="A89" s="66">
        <v>87</v>
      </c>
      <c r="B89" s="48">
        <v>67737</v>
      </c>
      <c r="C89" s="48">
        <v>58218</v>
      </c>
      <c r="D89" s="48">
        <v>3388</v>
      </c>
      <c r="E89" s="48">
        <v>4304</v>
      </c>
      <c r="F89" s="48">
        <v>63433</v>
      </c>
      <c r="G89" s="48">
        <v>57366</v>
      </c>
      <c r="H89" s="48">
        <v>698</v>
      </c>
      <c r="I89" s="48">
        <v>255</v>
      </c>
      <c r="J89" s="69">
        <v>78</v>
      </c>
      <c r="K89" s="69">
        <v>31</v>
      </c>
      <c r="L89" s="48">
        <f t="shared" si="2"/>
        <v>9519</v>
      </c>
      <c r="M89" s="48">
        <v>64633</v>
      </c>
      <c r="N89" s="44"/>
      <c r="O89" s="44"/>
    </row>
    <row r="90" spans="1:15" ht="13" x14ac:dyDescent="0.3">
      <c r="A90" s="66">
        <v>88</v>
      </c>
      <c r="B90" s="12">
        <v>71861</v>
      </c>
      <c r="C90" s="12">
        <v>62676</v>
      </c>
      <c r="D90" s="12">
        <v>4811</v>
      </c>
      <c r="E90" s="12">
        <v>2089</v>
      </c>
      <c r="F90" s="12">
        <v>69772</v>
      </c>
      <c r="G90" s="12">
        <v>62129</v>
      </c>
      <c r="H90" s="12">
        <v>576</v>
      </c>
      <c r="I90" s="12">
        <v>352</v>
      </c>
      <c r="J90" s="7">
        <v>148</v>
      </c>
      <c r="K90" s="7">
        <v>24</v>
      </c>
      <c r="L90" s="12">
        <f t="shared" si="2"/>
        <v>9185</v>
      </c>
      <c r="M90" s="12">
        <v>69181</v>
      </c>
      <c r="N90" s="44"/>
      <c r="O90" s="44"/>
    </row>
    <row r="91" spans="1:15" ht="13" x14ac:dyDescent="0.3">
      <c r="A91" s="66">
        <v>89</v>
      </c>
      <c r="B91" s="48">
        <v>69880</v>
      </c>
      <c r="C91" s="48">
        <v>63205</v>
      </c>
      <c r="D91" s="48">
        <v>2823</v>
      </c>
      <c r="E91" s="48">
        <v>1309</v>
      </c>
      <c r="F91" s="48">
        <v>68571</v>
      </c>
      <c r="G91" s="48">
        <v>62861</v>
      </c>
      <c r="H91" s="48">
        <v>648</v>
      </c>
      <c r="I91" s="48">
        <v>274</v>
      </c>
      <c r="J91" s="69">
        <v>155</v>
      </c>
      <c r="K91" s="69">
        <v>41</v>
      </c>
      <c r="L91" s="48">
        <f t="shared" si="2"/>
        <v>6675</v>
      </c>
      <c r="M91" s="48">
        <v>67499</v>
      </c>
      <c r="N91" s="44"/>
      <c r="O91" s="44"/>
    </row>
    <row r="92" spans="1:15" ht="13" x14ac:dyDescent="0.3">
      <c r="A92" s="66">
        <v>90</v>
      </c>
      <c r="B92" s="12">
        <v>67634</v>
      </c>
      <c r="C92" s="12">
        <v>59670</v>
      </c>
      <c r="D92" s="12">
        <v>4039</v>
      </c>
      <c r="E92" s="12">
        <v>1357</v>
      </c>
      <c r="F92" s="12">
        <v>66277</v>
      </c>
      <c r="G92" s="12">
        <v>59290</v>
      </c>
      <c r="H92" s="12">
        <v>746</v>
      </c>
      <c r="I92" s="12">
        <v>341</v>
      </c>
      <c r="J92" s="7">
        <v>142</v>
      </c>
      <c r="K92" s="7">
        <v>22</v>
      </c>
      <c r="L92" s="12">
        <f t="shared" si="2"/>
        <v>7964</v>
      </c>
      <c r="M92" s="12">
        <v>65220</v>
      </c>
      <c r="N92" s="44"/>
      <c r="O92" s="44"/>
    </row>
    <row r="93" spans="1:15" ht="13" x14ac:dyDescent="0.3">
      <c r="A93" s="66">
        <v>91</v>
      </c>
      <c r="B93" s="48">
        <v>69852</v>
      </c>
      <c r="C93" s="48">
        <v>58508</v>
      </c>
      <c r="D93" s="48">
        <v>5075</v>
      </c>
      <c r="E93" s="48">
        <v>2668</v>
      </c>
      <c r="F93" s="48">
        <v>67184</v>
      </c>
      <c r="G93" s="48">
        <v>57947</v>
      </c>
      <c r="H93" s="48">
        <v>1888</v>
      </c>
      <c r="I93" s="48">
        <v>322</v>
      </c>
      <c r="J93" s="69">
        <v>106</v>
      </c>
      <c r="K93" s="69">
        <v>29</v>
      </c>
      <c r="L93" s="48">
        <f t="shared" si="2"/>
        <v>11344</v>
      </c>
      <c r="M93" s="48">
        <v>66949</v>
      </c>
      <c r="N93" s="44"/>
      <c r="O93" s="44"/>
    </row>
    <row r="94" spans="1:15" ht="13" x14ac:dyDescent="0.3">
      <c r="A94" s="66">
        <v>92</v>
      </c>
      <c r="B94" s="12">
        <v>68062</v>
      </c>
      <c r="C94" s="12">
        <v>40577</v>
      </c>
      <c r="D94" s="12">
        <v>19266</v>
      </c>
      <c r="E94" s="12">
        <v>4534</v>
      </c>
      <c r="F94" s="12">
        <v>63528</v>
      </c>
      <c r="G94" s="12">
        <v>39860</v>
      </c>
      <c r="H94" s="12">
        <v>1447</v>
      </c>
      <c r="I94" s="12">
        <v>323</v>
      </c>
      <c r="J94" s="7">
        <v>162</v>
      </c>
      <c r="K94" s="7">
        <v>20</v>
      </c>
      <c r="L94" s="12">
        <f t="shared" si="2"/>
        <v>27485</v>
      </c>
      <c r="M94" s="12">
        <v>64179</v>
      </c>
      <c r="N94" s="44"/>
      <c r="O94" s="44"/>
    </row>
    <row r="95" spans="1:15" ht="13" x14ac:dyDescent="0.3">
      <c r="A95" s="66">
        <v>93</v>
      </c>
      <c r="B95" s="48">
        <v>67379</v>
      </c>
      <c r="C95" s="48">
        <v>59346</v>
      </c>
      <c r="D95" s="48">
        <v>2712</v>
      </c>
      <c r="E95" s="48">
        <v>1665</v>
      </c>
      <c r="F95" s="48">
        <v>65714</v>
      </c>
      <c r="G95" s="48">
        <v>58932</v>
      </c>
      <c r="H95" s="48">
        <v>1768</v>
      </c>
      <c r="I95" s="48">
        <v>343</v>
      </c>
      <c r="J95" s="69">
        <v>122</v>
      </c>
      <c r="K95" s="69">
        <v>16</v>
      </c>
      <c r="L95" s="48">
        <f t="shared" si="2"/>
        <v>8033</v>
      </c>
      <c r="M95" s="48">
        <v>64776</v>
      </c>
      <c r="N95" s="44"/>
      <c r="O95" s="44"/>
    </row>
    <row r="96" spans="1:15" ht="13" x14ac:dyDescent="0.3">
      <c r="A96" s="66">
        <v>94</v>
      </c>
      <c r="B96" s="12">
        <v>72046</v>
      </c>
      <c r="C96" s="12">
        <v>57965</v>
      </c>
      <c r="D96" s="12">
        <v>2410</v>
      </c>
      <c r="E96" s="12">
        <v>2938</v>
      </c>
      <c r="F96" s="12">
        <v>69108</v>
      </c>
      <c r="G96" s="12">
        <v>56860</v>
      </c>
      <c r="H96" s="12">
        <v>7116</v>
      </c>
      <c r="I96" s="12">
        <v>362</v>
      </c>
      <c r="J96" s="7">
        <v>90</v>
      </c>
      <c r="K96" s="7">
        <v>31</v>
      </c>
      <c r="L96" s="12">
        <f t="shared" si="2"/>
        <v>14081</v>
      </c>
      <c r="M96" s="12">
        <v>68584</v>
      </c>
      <c r="N96" s="44"/>
      <c r="O96" s="44"/>
    </row>
    <row r="97" spans="1:15" ht="13" x14ac:dyDescent="0.3">
      <c r="A97" s="66">
        <v>95</v>
      </c>
      <c r="B97" s="48">
        <v>70562</v>
      </c>
      <c r="C97" s="48">
        <v>61105</v>
      </c>
      <c r="D97" s="48">
        <v>4562</v>
      </c>
      <c r="E97" s="48">
        <v>1918</v>
      </c>
      <c r="F97" s="48">
        <v>68644</v>
      </c>
      <c r="G97" s="48">
        <v>60522</v>
      </c>
      <c r="H97" s="48">
        <v>837</v>
      </c>
      <c r="I97" s="48">
        <v>346</v>
      </c>
      <c r="J97" s="69">
        <v>112</v>
      </c>
      <c r="K97" s="69">
        <v>21</v>
      </c>
      <c r="L97" s="48">
        <f t="shared" si="2"/>
        <v>9457</v>
      </c>
      <c r="M97" s="48">
        <v>67718</v>
      </c>
      <c r="N97" s="44"/>
      <c r="O97" s="44"/>
    </row>
    <row r="98" spans="1:15" ht="13" x14ac:dyDescent="0.3">
      <c r="A98" s="66">
        <v>96</v>
      </c>
      <c r="B98" s="12">
        <v>68131</v>
      </c>
      <c r="C98" s="12">
        <v>60903</v>
      </c>
      <c r="D98" s="12">
        <v>3514</v>
      </c>
      <c r="E98" s="12">
        <v>1935</v>
      </c>
      <c r="F98" s="12">
        <v>66196</v>
      </c>
      <c r="G98" s="12">
        <v>60491</v>
      </c>
      <c r="H98" s="12">
        <v>296</v>
      </c>
      <c r="I98" s="12">
        <v>300</v>
      </c>
      <c r="J98" s="7">
        <v>83</v>
      </c>
      <c r="K98" s="7">
        <v>26</v>
      </c>
      <c r="L98" s="12">
        <f t="shared" si="2"/>
        <v>7228</v>
      </c>
      <c r="M98" s="12">
        <v>65969</v>
      </c>
      <c r="N98" s="44"/>
      <c r="O98" s="44"/>
    </row>
    <row r="99" spans="1:15" ht="13" x14ac:dyDescent="0.3">
      <c r="A99" s="66">
        <v>97</v>
      </c>
      <c r="B99" s="48">
        <v>68645</v>
      </c>
      <c r="C99" s="48">
        <v>63117</v>
      </c>
      <c r="D99" s="48">
        <v>2103</v>
      </c>
      <c r="E99" s="48">
        <v>1706</v>
      </c>
      <c r="F99" s="48">
        <v>66939</v>
      </c>
      <c r="G99" s="48">
        <v>62692</v>
      </c>
      <c r="H99" s="48">
        <v>267</v>
      </c>
      <c r="I99" s="48">
        <v>262</v>
      </c>
      <c r="J99" s="69">
        <v>124</v>
      </c>
      <c r="K99" s="69">
        <v>6</v>
      </c>
      <c r="L99" s="48">
        <f t="shared" si="2"/>
        <v>5528</v>
      </c>
      <c r="M99" s="48">
        <v>66506</v>
      </c>
      <c r="N99" s="44"/>
      <c r="O99" s="44"/>
    </row>
    <row r="100" spans="1:15" ht="13" x14ac:dyDescent="0.3">
      <c r="A100" s="66">
        <v>98</v>
      </c>
      <c r="B100" s="12">
        <v>71379</v>
      </c>
      <c r="C100" s="12">
        <v>67615</v>
      </c>
      <c r="D100" s="12">
        <v>1556</v>
      </c>
      <c r="E100" s="12">
        <v>633</v>
      </c>
      <c r="F100" s="12">
        <v>70746</v>
      </c>
      <c r="G100" s="12">
        <v>67333</v>
      </c>
      <c r="H100" s="12">
        <v>242</v>
      </c>
      <c r="I100" s="12">
        <v>297</v>
      </c>
      <c r="J100" s="7">
        <v>88</v>
      </c>
      <c r="K100" s="7">
        <v>22</v>
      </c>
      <c r="L100" s="12">
        <f t="shared" si="2"/>
        <v>3764</v>
      </c>
      <c r="M100" s="12">
        <v>69710</v>
      </c>
      <c r="N100" s="44"/>
      <c r="O100" s="44"/>
    </row>
    <row r="101" spans="1:15" ht="13" x14ac:dyDescent="0.3">
      <c r="A101" s="66">
        <v>99</v>
      </c>
      <c r="B101" s="48">
        <v>69879</v>
      </c>
      <c r="C101" s="48">
        <v>65402</v>
      </c>
      <c r="D101" s="48">
        <v>1445</v>
      </c>
      <c r="E101" s="48">
        <v>947</v>
      </c>
      <c r="F101" s="48">
        <v>68932</v>
      </c>
      <c r="G101" s="48">
        <v>65136</v>
      </c>
      <c r="H101" s="48">
        <v>395</v>
      </c>
      <c r="I101" s="48">
        <v>274</v>
      </c>
      <c r="J101" s="69">
        <v>123</v>
      </c>
      <c r="K101" s="69">
        <v>5</v>
      </c>
      <c r="L101" s="48">
        <f t="shared" si="2"/>
        <v>4477</v>
      </c>
      <c r="M101" s="48">
        <v>67712</v>
      </c>
      <c r="N101" s="44"/>
      <c r="O101" s="44"/>
    </row>
    <row r="102" spans="1:15" ht="13" x14ac:dyDescent="0.3">
      <c r="A102" s="66">
        <v>100</v>
      </c>
      <c r="B102" s="48">
        <v>71202</v>
      </c>
      <c r="C102" s="48">
        <v>65867</v>
      </c>
      <c r="D102" s="48">
        <v>2846</v>
      </c>
      <c r="E102" s="48">
        <v>952</v>
      </c>
      <c r="F102" s="48">
        <v>70250</v>
      </c>
      <c r="G102" s="48">
        <v>65333</v>
      </c>
      <c r="H102" s="48">
        <v>213</v>
      </c>
      <c r="I102" s="48">
        <v>308</v>
      </c>
      <c r="J102" s="69">
        <v>136</v>
      </c>
      <c r="K102" s="69">
        <v>15</v>
      </c>
      <c r="L102" s="48">
        <f t="shared" si="2"/>
        <v>5335</v>
      </c>
      <c r="M102" s="48">
        <v>69387</v>
      </c>
      <c r="N102" s="44"/>
      <c r="O102" s="44"/>
    </row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1">
    <mergeCell ref="B1:M1"/>
  </mergeCells>
  <printOptions gridLines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48576"/>
  <sheetViews>
    <sheetView showRowColHeaders="0" zoomScale="112" workbookViewId="0">
      <pane ySplit="2" topLeftCell="A3" activePane="bottomLeft" state="frozen"/>
      <selection pane="bottomLeft" activeCell="B3" sqref="B3"/>
    </sheetView>
  </sheetViews>
  <sheetFormatPr defaultColWidth="9.26953125" defaultRowHeight="12.5" x14ac:dyDescent="0.25"/>
  <cols>
    <col min="2" max="4" width="11.26953125" customWidth="1"/>
    <col min="10" max="10" width="10" customWidth="1"/>
    <col min="11" max="11" width="9.54296875" customWidth="1"/>
    <col min="12" max="12" width="9.54296875" hidden="1" customWidth="1"/>
    <col min="17" max="17" width="10.1796875" customWidth="1"/>
    <col min="18" max="18" width="11.453125" hidden="1" customWidth="1"/>
    <col min="19" max="19" width="11" customWidth="1"/>
    <col min="20" max="20" width="10.1796875" customWidth="1"/>
    <col min="21" max="21" width="9.54296875" customWidth="1"/>
    <col min="22" max="22" width="10.1796875" customWidth="1"/>
    <col min="23" max="23" width="10.7265625" customWidth="1"/>
    <col min="24" max="25" width="10" customWidth="1"/>
    <col min="26" max="26" width="9.54296875" hidden="1" customWidth="1"/>
    <col min="27" max="27" width="8.81640625" customWidth="1"/>
    <col min="28" max="28" width="9.26953125" customWidth="1"/>
    <col min="29" max="29" width="6.81640625" customWidth="1"/>
    <col min="30" max="30" width="9.453125" customWidth="1"/>
    <col min="31" max="31" width="9.1796875" customWidth="1"/>
    <col min="32" max="32" width="11.1796875" hidden="1" customWidth="1"/>
    <col min="33" max="33" width="11" customWidth="1"/>
    <col min="34" max="34" width="10.1796875" customWidth="1"/>
    <col min="35" max="35" width="12.54296875" customWidth="1"/>
    <col min="36" max="36" width="10.1796875" customWidth="1"/>
    <col min="37" max="37" width="10.7265625" customWidth="1"/>
  </cols>
  <sheetData>
    <row r="1" spans="1:80" ht="15.75" customHeight="1" x14ac:dyDescent="0.35">
      <c r="A1" s="1"/>
      <c r="B1" s="71"/>
      <c r="C1" s="71"/>
      <c r="D1" s="71" t="s">
        <v>45</v>
      </c>
      <c r="E1" s="71"/>
      <c r="F1" s="71"/>
      <c r="G1" s="76"/>
      <c r="H1" s="77" t="s">
        <v>50</v>
      </c>
      <c r="I1" s="77"/>
      <c r="J1" s="71"/>
      <c r="K1" s="71"/>
      <c r="L1" s="71"/>
      <c r="M1" s="71" t="s">
        <v>56</v>
      </c>
      <c r="N1" s="71"/>
      <c r="O1" s="71"/>
      <c r="P1" s="71"/>
      <c r="Q1" s="71"/>
      <c r="R1" s="71"/>
      <c r="S1" s="76"/>
      <c r="T1" s="76"/>
      <c r="U1" s="76" t="s">
        <v>65</v>
      </c>
      <c r="V1" s="76"/>
      <c r="W1" s="76"/>
      <c r="X1" s="71"/>
      <c r="Y1" s="71"/>
      <c r="Z1" s="71"/>
      <c r="AA1" s="71" t="s">
        <v>72</v>
      </c>
      <c r="AB1" s="71"/>
      <c r="AC1" s="71"/>
      <c r="AD1" s="71"/>
      <c r="AE1" s="71"/>
      <c r="AF1" s="71"/>
      <c r="AG1" s="76"/>
      <c r="AH1" s="76"/>
      <c r="AI1" s="76" t="s">
        <v>81</v>
      </c>
      <c r="AJ1" s="76"/>
      <c r="AK1" s="76"/>
    </row>
    <row r="2" spans="1:80" ht="14.5" customHeight="1" x14ac:dyDescent="0.35">
      <c r="A2" s="70" t="s">
        <v>0</v>
      </c>
      <c r="B2" s="72" t="s">
        <v>43</v>
      </c>
      <c r="C2" s="74" t="s">
        <v>44</v>
      </c>
      <c r="D2" s="75" t="s">
        <v>46</v>
      </c>
      <c r="E2" s="72" t="s">
        <v>47</v>
      </c>
      <c r="F2" s="74" t="s">
        <v>48</v>
      </c>
      <c r="G2" s="72" t="s">
        <v>49</v>
      </c>
      <c r="H2" s="74" t="s">
        <v>51</v>
      </c>
      <c r="I2" s="75" t="s">
        <v>52</v>
      </c>
      <c r="J2" s="78" t="s">
        <v>53</v>
      </c>
      <c r="K2" s="79" t="s">
        <v>54</v>
      </c>
      <c r="L2" s="80" t="s">
        <v>55</v>
      </c>
      <c r="M2" s="78" t="s">
        <v>57</v>
      </c>
      <c r="N2" s="79" t="s">
        <v>58</v>
      </c>
      <c r="O2" s="81" t="s">
        <v>59</v>
      </c>
      <c r="P2" s="78" t="s">
        <v>60</v>
      </c>
      <c r="Q2" s="79" t="s">
        <v>61</v>
      </c>
      <c r="R2" s="80" t="s">
        <v>62</v>
      </c>
      <c r="S2" s="72" t="s">
        <v>63</v>
      </c>
      <c r="T2" s="74" t="s">
        <v>64</v>
      </c>
      <c r="U2" s="75" t="s">
        <v>66</v>
      </c>
      <c r="V2" s="82" t="s">
        <v>67</v>
      </c>
      <c r="W2" s="83" t="s">
        <v>68</v>
      </c>
      <c r="X2" s="78" t="s">
        <v>69</v>
      </c>
      <c r="Y2" s="79" t="s">
        <v>70</v>
      </c>
      <c r="Z2" s="81" t="s">
        <v>71</v>
      </c>
      <c r="AA2" s="78" t="s">
        <v>73</v>
      </c>
      <c r="AB2" s="79" t="s">
        <v>74</v>
      </c>
      <c r="AC2" s="81" t="s">
        <v>75</v>
      </c>
      <c r="AD2" s="78" t="s">
        <v>76</v>
      </c>
      <c r="AE2" s="79" t="s">
        <v>77</v>
      </c>
      <c r="AF2" s="81" t="s">
        <v>78</v>
      </c>
      <c r="AG2" s="72" t="s">
        <v>79</v>
      </c>
      <c r="AH2" s="74" t="s">
        <v>80</v>
      </c>
      <c r="AI2" s="75" t="s">
        <v>82</v>
      </c>
      <c r="AJ2" s="84" t="s">
        <v>83</v>
      </c>
      <c r="AK2" s="83" t="s">
        <v>84</v>
      </c>
    </row>
    <row r="3" spans="1:80" ht="14.5" x14ac:dyDescent="0.35">
      <c r="A3" s="70">
        <v>1</v>
      </c>
      <c r="B3" s="73">
        <v>5529</v>
      </c>
      <c r="C3" s="73">
        <v>2608</v>
      </c>
      <c r="D3" s="73">
        <v>190</v>
      </c>
      <c r="E3" s="73">
        <v>5587</v>
      </c>
      <c r="F3" s="73">
        <v>2713</v>
      </c>
      <c r="G3" s="73">
        <v>21017</v>
      </c>
      <c r="H3" s="73">
        <v>4122</v>
      </c>
      <c r="I3" s="73">
        <v>523</v>
      </c>
      <c r="J3" s="73">
        <v>15994</v>
      </c>
      <c r="K3" s="73">
        <v>4212</v>
      </c>
      <c r="L3" s="73">
        <v>20226</v>
      </c>
      <c r="M3" s="73">
        <v>16206</v>
      </c>
      <c r="N3" s="73">
        <v>4009</v>
      </c>
      <c r="O3" s="73">
        <v>170</v>
      </c>
      <c r="P3" s="73">
        <v>16010</v>
      </c>
      <c r="Q3" s="73">
        <v>4213</v>
      </c>
      <c r="R3" s="73">
        <v>20241</v>
      </c>
      <c r="S3" s="73">
        <v>20588</v>
      </c>
      <c r="T3" s="73">
        <v>4910</v>
      </c>
      <c r="U3" s="73">
        <v>652</v>
      </c>
      <c r="V3" s="73">
        <v>443</v>
      </c>
      <c r="W3" s="73">
        <v>241</v>
      </c>
      <c r="X3" s="73">
        <v>12788</v>
      </c>
      <c r="Y3" s="73">
        <v>4220</v>
      </c>
      <c r="Z3" s="73">
        <v>17050</v>
      </c>
      <c r="AA3" s="73">
        <v>12546</v>
      </c>
      <c r="AB3" s="73">
        <v>3880</v>
      </c>
      <c r="AC3" s="73">
        <v>704</v>
      </c>
      <c r="AD3" s="73">
        <v>13047</v>
      </c>
      <c r="AE3" s="73">
        <v>3798</v>
      </c>
      <c r="AF3" s="73">
        <v>16948</v>
      </c>
      <c r="AG3" s="73">
        <v>21626</v>
      </c>
      <c r="AH3" s="73">
        <v>7322</v>
      </c>
      <c r="AI3" s="73">
        <v>232</v>
      </c>
      <c r="AJ3" s="73">
        <v>42</v>
      </c>
      <c r="AK3" s="73">
        <v>90</v>
      </c>
    </row>
    <row r="4" spans="1:80" ht="14.5" x14ac:dyDescent="0.35">
      <c r="A4" s="70">
        <v>2</v>
      </c>
      <c r="B4" s="12">
        <v>5947</v>
      </c>
      <c r="C4" s="12">
        <v>3671</v>
      </c>
      <c r="D4" s="12">
        <v>233</v>
      </c>
      <c r="E4" s="12">
        <v>5847</v>
      </c>
      <c r="F4" s="12">
        <v>4086</v>
      </c>
      <c r="G4" s="12">
        <v>27345</v>
      </c>
      <c r="H4" s="12">
        <v>5861</v>
      </c>
      <c r="I4" s="12">
        <v>906</v>
      </c>
      <c r="J4" s="12">
        <v>22337</v>
      </c>
      <c r="K4" s="12">
        <v>6934</v>
      </c>
      <c r="L4" s="12">
        <v>29306</v>
      </c>
      <c r="M4" s="12">
        <v>22717</v>
      </c>
      <c r="N4" s="12">
        <v>6474</v>
      </c>
      <c r="O4" s="12">
        <v>272</v>
      </c>
      <c r="P4" s="12">
        <v>22387</v>
      </c>
      <c r="Q4" s="12">
        <v>6902</v>
      </c>
      <c r="R4" s="12">
        <v>29323</v>
      </c>
      <c r="S4" s="12">
        <v>24852</v>
      </c>
      <c r="T4" s="12">
        <v>6301</v>
      </c>
      <c r="U4" s="12">
        <v>1067</v>
      </c>
      <c r="V4" s="12">
        <v>808</v>
      </c>
      <c r="W4" s="12">
        <v>278</v>
      </c>
      <c r="X4" s="12">
        <v>16974</v>
      </c>
      <c r="Y4" s="12">
        <v>6179</v>
      </c>
      <c r="Z4" s="12">
        <v>23224</v>
      </c>
      <c r="AA4" s="12">
        <v>16495</v>
      </c>
      <c r="AB4" s="12">
        <v>5532</v>
      </c>
      <c r="AC4" s="12">
        <v>1315</v>
      </c>
      <c r="AD4" s="12">
        <v>17479</v>
      </c>
      <c r="AE4" s="12">
        <v>5384</v>
      </c>
      <c r="AF4" s="12">
        <v>23056</v>
      </c>
      <c r="AG4" s="12">
        <v>22827</v>
      </c>
      <c r="AH4" s="12">
        <v>9819</v>
      </c>
      <c r="AI4" s="12">
        <v>298</v>
      </c>
      <c r="AJ4" s="12">
        <v>43</v>
      </c>
      <c r="AK4" s="12">
        <v>86</v>
      </c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</row>
    <row r="5" spans="1:80" ht="14.5" x14ac:dyDescent="0.35">
      <c r="A5" s="70">
        <v>3</v>
      </c>
      <c r="B5" s="12">
        <v>5924</v>
      </c>
      <c r="C5" s="12">
        <v>2893</v>
      </c>
      <c r="D5" s="12">
        <v>206</v>
      </c>
      <c r="E5" s="12">
        <v>6068</v>
      </c>
      <c r="F5" s="12">
        <v>2923</v>
      </c>
      <c r="G5" s="12">
        <v>22878</v>
      </c>
      <c r="H5" s="12">
        <v>4197</v>
      </c>
      <c r="I5" s="12">
        <v>704</v>
      </c>
      <c r="J5" s="12">
        <v>18399</v>
      </c>
      <c r="K5" s="12">
        <v>4541</v>
      </c>
      <c r="L5" s="12">
        <v>22980</v>
      </c>
      <c r="M5" s="12">
        <v>18647</v>
      </c>
      <c r="N5" s="12">
        <v>4224</v>
      </c>
      <c r="O5" s="12">
        <v>230</v>
      </c>
      <c r="P5" s="12">
        <v>18334</v>
      </c>
      <c r="Q5" s="12">
        <v>4561</v>
      </c>
      <c r="R5" s="12">
        <v>22927</v>
      </c>
      <c r="S5" s="12">
        <v>22390</v>
      </c>
      <c r="T5" s="12">
        <v>5171</v>
      </c>
      <c r="U5" s="12">
        <v>826</v>
      </c>
      <c r="V5" s="12">
        <v>704</v>
      </c>
      <c r="W5" s="12">
        <v>257</v>
      </c>
      <c r="X5" s="12">
        <v>12996</v>
      </c>
      <c r="Y5" s="12">
        <v>4090</v>
      </c>
      <c r="Z5" s="12">
        <v>17142</v>
      </c>
      <c r="AA5" s="12">
        <v>12650</v>
      </c>
      <c r="AB5" s="12">
        <v>3711</v>
      </c>
      <c r="AC5" s="12">
        <v>900</v>
      </c>
      <c r="AD5" s="12">
        <v>13306</v>
      </c>
      <c r="AE5" s="12">
        <v>3638</v>
      </c>
      <c r="AF5" s="12">
        <v>17029</v>
      </c>
      <c r="AG5" s="12">
        <v>19348</v>
      </c>
      <c r="AH5" s="12">
        <v>7298</v>
      </c>
      <c r="AI5" s="12">
        <v>235</v>
      </c>
      <c r="AJ5" s="12">
        <v>37</v>
      </c>
      <c r="AK5" s="12">
        <v>90</v>
      </c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</row>
    <row r="6" spans="1:80" ht="14.5" x14ac:dyDescent="0.35">
      <c r="A6" s="70">
        <v>4</v>
      </c>
      <c r="B6" s="12">
        <v>4702</v>
      </c>
      <c r="C6" s="12">
        <v>2846</v>
      </c>
      <c r="D6" s="12">
        <v>263</v>
      </c>
      <c r="E6" s="12">
        <v>4598</v>
      </c>
      <c r="F6" s="12">
        <v>3271</v>
      </c>
      <c r="G6" s="12">
        <v>25204</v>
      </c>
      <c r="H6" s="12">
        <v>4781</v>
      </c>
      <c r="I6" s="12">
        <v>1003</v>
      </c>
      <c r="J6" s="12">
        <v>20128</v>
      </c>
      <c r="K6" s="12">
        <v>5096</v>
      </c>
      <c r="L6" s="12">
        <v>25248</v>
      </c>
      <c r="M6" s="12">
        <v>20431</v>
      </c>
      <c r="N6" s="12">
        <v>4670</v>
      </c>
      <c r="O6" s="12">
        <v>321</v>
      </c>
      <c r="P6" s="12">
        <v>20046</v>
      </c>
      <c r="Q6" s="12">
        <v>5144</v>
      </c>
      <c r="R6" s="12">
        <v>25218</v>
      </c>
      <c r="S6" s="12">
        <v>22215</v>
      </c>
      <c r="T6" s="12">
        <v>5462</v>
      </c>
      <c r="U6" s="12">
        <v>1254</v>
      </c>
      <c r="V6" s="12">
        <v>774</v>
      </c>
      <c r="W6" s="12">
        <v>224</v>
      </c>
      <c r="X6" s="12">
        <v>15160</v>
      </c>
      <c r="Y6" s="12">
        <v>4959</v>
      </c>
      <c r="Z6" s="12">
        <v>20180</v>
      </c>
      <c r="AA6" s="12">
        <v>14680</v>
      </c>
      <c r="AB6" s="12">
        <v>4416</v>
      </c>
      <c r="AC6" s="12">
        <v>1262</v>
      </c>
      <c r="AD6" s="12">
        <v>15493</v>
      </c>
      <c r="AE6" s="12">
        <v>4432</v>
      </c>
      <c r="AF6" s="12">
        <v>20049</v>
      </c>
      <c r="AG6" s="12">
        <v>21843</v>
      </c>
      <c r="AH6" s="12">
        <v>9777</v>
      </c>
      <c r="AI6" s="12">
        <v>445</v>
      </c>
      <c r="AJ6" s="12">
        <v>37</v>
      </c>
      <c r="AK6" s="12">
        <v>102</v>
      </c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</row>
    <row r="7" spans="1:80" ht="14.5" x14ac:dyDescent="0.35">
      <c r="A7" s="70">
        <v>5</v>
      </c>
      <c r="B7" s="12">
        <v>4179</v>
      </c>
      <c r="C7" s="12">
        <v>3246</v>
      </c>
      <c r="D7" s="12">
        <v>220</v>
      </c>
      <c r="E7" s="12">
        <v>4111</v>
      </c>
      <c r="F7" s="12">
        <v>3653</v>
      </c>
      <c r="G7" s="12">
        <v>25110</v>
      </c>
      <c r="H7" s="12">
        <v>5960</v>
      </c>
      <c r="I7" s="12">
        <v>805</v>
      </c>
      <c r="J7" s="12">
        <v>21118</v>
      </c>
      <c r="K7" s="12">
        <v>6613</v>
      </c>
      <c r="L7" s="12">
        <v>27754</v>
      </c>
      <c r="M7" s="12">
        <v>21416</v>
      </c>
      <c r="N7" s="12">
        <v>6270</v>
      </c>
      <c r="O7" s="12">
        <v>221</v>
      </c>
      <c r="P7" s="12">
        <v>20960</v>
      </c>
      <c r="Q7" s="12">
        <v>6725</v>
      </c>
      <c r="R7" s="12">
        <v>27712</v>
      </c>
      <c r="S7" s="12">
        <v>20130</v>
      </c>
      <c r="T7" s="12">
        <v>5950</v>
      </c>
      <c r="U7" s="12">
        <v>936</v>
      </c>
      <c r="V7" s="12">
        <v>671</v>
      </c>
      <c r="W7" s="12">
        <v>208</v>
      </c>
      <c r="X7" s="12">
        <v>17355</v>
      </c>
      <c r="Y7" s="12">
        <v>6825</v>
      </c>
      <c r="Z7" s="12">
        <v>24245</v>
      </c>
      <c r="AA7" s="12">
        <v>16664</v>
      </c>
      <c r="AB7" s="12">
        <v>6158</v>
      </c>
      <c r="AC7" s="12">
        <v>1567</v>
      </c>
      <c r="AD7" s="12">
        <v>17867</v>
      </c>
      <c r="AE7" s="12">
        <v>6048</v>
      </c>
      <c r="AF7" s="12">
        <v>24074</v>
      </c>
      <c r="AG7" s="12">
        <v>20894</v>
      </c>
      <c r="AH7" s="12">
        <v>11226</v>
      </c>
      <c r="AI7" s="12">
        <v>344</v>
      </c>
      <c r="AJ7" s="12">
        <v>31</v>
      </c>
      <c r="AK7" s="12">
        <v>109</v>
      </c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</row>
    <row r="8" spans="1:80" ht="14.5" x14ac:dyDescent="0.35">
      <c r="A8" s="70">
        <v>6</v>
      </c>
      <c r="B8" s="12">
        <v>5505</v>
      </c>
      <c r="C8" s="12">
        <v>4408</v>
      </c>
      <c r="D8" s="12">
        <v>244</v>
      </c>
      <c r="E8" s="12">
        <v>5566</v>
      </c>
      <c r="F8" s="12">
        <v>4567</v>
      </c>
      <c r="G8" s="12">
        <v>22142</v>
      </c>
      <c r="H8" s="12">
        <v>6488</v>
      </c>
      <c r="I8" s="12">
        <v>678</v>
      </c>
      <c r="J8" s="12">
        <v>17791</v>
      </c>
      <c r="K8" s="12">
        <v>6445</v>
      </c>
      <c r="L8" s="12">
        <v>24261</v>
      </c>
      <c r="M8" s="12">
        <v>18149</v>
      </c>
      <c r="N8" s="12">
        <v>5995</v>
      </c>
      <c r="O8" s="12">
        <v>287</v>
      </c>
      <c r="P8" s="12">
        <v>17844</v>
      </c>
      <c r="Q8" s="12">
        <v>6398</v>
      </c>
      <c r="R8" s="12">
        <v>24269</v>
      </c>
      <c r="S8" s="12">
        <v>20875</v>
      </c>
      <c r="T8" s="12">
        <v>7305</v>
      </c>
      <c r="U8" s="12">
        <v>959</v>
      </c>
      <c r="V8" s="12">
        <v>837</v>
      </c>
      <c r="W8" s="12">
        <v>303</v>
      </c>
      <c r="X8" s="12">
        <v>12288</v>
      </c>
      <c r="Y8" s="12">
        <v>5775</v>
      </c>
      <c r="Z8" s="12">
        <v>18120</v>
      </c>
      <c r="AA8" s="12">
        <v>11878</v>
      </c>
      <c r="AB8" s="12">
        <v>5322</v>
      </c>
      <c r="AC8" s="12">
        <v>1037</v>
      </c>
      <c r="AD8" s="12">
        <v>12684</v>
      </c>
      <c r="AE8" s="12">
        <v>5298</v>
      </c>
      <c r="AF8" s="12">
        <v>18082</v>
      </c>
      <c r="AG8" s="12">
        <v>18611</v>
      </c>
      <c r="AH8" s="12">
        <v>9793</v>
      </c>
      <c r="AI8" s="12">
        <v>317</v>
      </c>
      <c r="AJ8" s="12">
        <v>50</v>
      </c>
      <c r="AK8" s="12">
        <v>98</v>
      </c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</row>
    <row r="9" spans="1:80" ht="14.5" x14ac:dyDescent="0.35">
      <c r="A9" s="70">
        <v>7</v>
      </c>
      <c r="B9" s="12">
        <v>7356</v>
      </c>
      <c r="C9" s="12">
        <v>4901</v>
      </c>
      <c r="D9" s="12">
        <v>214</v>
      </c>
      <c r="E9" s="12">
        <v>7625</v>
      </c>
      <c r="F9" s="12">
        <v>4746</v>
      </c>
      <c r="G9" s="12">
        <v>19747</v>
      </c>
      <c r="H9" s="12">
        <v>6081</v>
      </c>
      <c r="I9" s="12">
        <v>545</v>
      </c>
      <c r="J9" s="12">
        <v>15505</v>
      </c>
      <c r="K9" s="12">
        <v>5757</v>
      </c>
      <c r="L9" s="12">
        <v>21286</v>
      </c>
      <c r="M9" s="12">
        <v>15749</v>
      </c>
      <c r="N9" s="12">
        <v>5483</v>
      </c>
      <c r="O9" s="12">
        <v>185</v>
      </c>
      <c r="P9" s="12">
        <v>15576</v>
      </c>
      <c r="Q9" s="12">
        <v>5659</v>
      </c>
      <c r="R9" s="12">
        <v>21256</v>
      </c>
      <c r="S9" s="12">
        <v>19813</v>
      </c>
      <c r="T9" s="12">
        <v>6956</v>
      </c>
      <c r="U9" s="12">
        <v>683</v>
      </c>
      <c r="V9" s="12">
        <v>502</v>
      </c>
      <c r="W9" s="12">
        <v>258</v>
      </c>
      <c r="X9" s="12">
        <v>11537</v>
      </c>
      <c r="Y9" s="12">
        <v>5416</v>
      </c>
      <c r="Z9" s="12">
        <v>17002</v>
      </c>
      <c r="AA9" s="12">
        <v>11173</v>
      </c>
      <c r="AB9" s="12">
        <v>5108</v>
      </c>
      <c r="AC9" s="12">
        <v>868</v>
      </c>
      <c r="AD9" s="12">
        <v>11921</v>
      </c>
      <c r="AE9" s="12">
        <v>4924</v>
      </c>
      <c r="AF9" s="12">
        <v>16919</v>
      </c>
      <c r="AG9" s="12">
        <v>18433</v>
      </c>
      <c r="AH9" s="12">
        <v>9047</v>
      </c>
      <c r="AI9" s="12">
        <v>233</v>
      </c>
      <c r="AJ9" s="12">
        <v>37</v>
      </c>
      <c r="AK9" s="12">
        <v>94</v>
      </c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</row>
    <row r="10" spans="1:80" ht="14.5" x14ac:dyDescent="0.35">
      <c r="A10" s="70">
        <v>8</v>
      </c>
      <c r="B10" s="12">
        <v>8409</v>
      </c>
      <c r="C10" s="12">
        <v>7393</v>
      </c>
      <c r="D10" s="12">
        <v>291</v>
      </c>
      <c r="E10" s="12">
        <v>8737</v>
      </c>
      <c r="F10" s="12">
        <v>7247</v>
      </c>
      <c r="G10" s="12">
        <v>20218</v>
      </c>
      <c r="H10" s="12">
        <v>8342</v>
      </c>
      <c r="I10" s="12">
        <v>600</v>
      </c>
      <c r="J10" s="12">
        <v>16117</v>
      </c>
      <c r="K10" s="12">
        <v>8077</v>
      </c>
      <c r="L10" s="12">
        <v>24220</v>
      </c>
      <c r="M10" s="12">
        <v>16410</v>
      </c>
      <c r="N10" s="12">
        <v>7719</v>
      </c>
      <c r="O10" s="12">
        <v>212</v>
      </c>
      <c r="P10" s="12">
        <v>16176</v>
      </c>
      <c r="Q10" s="12">
        <v>7988</v>
      </c>
      <c r="R10" s="12">
        <v>24194</v>
      </c>
      <c r="S10" s="12">
        <v>20514</v>
      </c>
      <c r="T10" s="12">
        <v>9619</v>
      </c>
      <c r="U10" s="12">
        <v>878</v>
      </c>
      <c r="V10" s="12">
        <v>584</v>
      </c>
      <c r="W10" s="12">
        <v>299</v>
      </c>
      <c r="X10" s="12">
        <v>12820</v>
      </c>
      <c r="Y10" s="12">
        <v>8351</v>
      </c>
      <c r="Z10" s="12">
        <v>21229</v>
      </c>
      <c r="AA10" s="12">
        <v>12312</v>
      </c>
      <c r="AB10" s="12">
        <v>7936</v>
      </c>
      <c r="AC10" s="12">
        <v>1152</v>
      </c>
      <c r="AD10" s="12">
        <v>13412</v>
      </c>
      <c r="AE10" s="12">
        <v>7647</v>
      </c>
      <c r="AF10" s="12">
        <v>21150</v>
      </c>
      <c r="AG10" s="12">
        <v>19388</v>
      </c>
      <c r="AH10" s="12">
        <v>12735</v>
      </c>
      <c r="AI10" s="12">
        <v>283</v>
      </c>
      <c r="AJ10" s="12">
        <v>58</v>
      </c>
      <c r="AK10" s="12">
        <v>103</v>
      </c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</row>
    <row r="11" spans="1:80" ht="14.5" x14ac:dyDescent="0.35">
      <c r="A11" s="70">
        <v>9</v>
      </c>
      <c r="B11" s="12">
        <v>8460</v>
      </c>
      <c r="C11" s="12">
        <v>6040</v>
      </c>
      <c r="D11" s="12">
        <v>304</v>
      </c>
      <c r="E11" s="12">
        <v>8657</v>
      </c>
      <c r="F11" s="12">
        <v>6021</v>
      </c>
      <c r="G11" s="12">
        <v>22075</v>
      </c>
      <c r="H11" s="12">
        <v>7272</v>
      </c>
      <c r="I11" s="12">
        <v>657</v>
      </c>
      <c r="J11" s="12">
        <v>16776</v>
      </c>
      <c r="K11" s="12">
        <v>7008</v>
      </c>
      <c r="L11" s="12">
        <v>23816</v>
      </c>
      <c r="M11" s="12">
        <v>17008</v>
      </c>
      <c r="N11" s="12">
        <v>6669</v>
      </c>
      <c r="O11" s="12">
        <v>219</v>
      </c>
      <c r="P11" s="12">
        <v>16747</v>
      </c>
      <c r="Q11" s="12">
        <v>6972</v>
      </c>
      <c r="R11" s="12">
        <v>23746</v>
      </c>
      <c r="S11" s="12">
        <v>20549</v>
      </c>
      <c r="T11" s="12">
        <v>8369</v>
      </c>
      <c r="U11" s="12">
        <v>837</v>
      </c>
      <c r="V11" s="12">
        <v>581</v>
      </c>
      <c r="W11" s="12">
        <v>249</v>
      </c>
      <c r="X11" s="12">
        <v>12307</v>
      </c>
      <c r="Y11" s="12">
        <v>6864</v>
      </c>
      <c r="Z11" s="12">
        <v>19216</v>
      </c>
      <c r="AA11" s="12">
        <v>11940</v>
      </c>
      <c r="AB11" s="12">
        <v>6494</v>
      </c>
      <c r="AC11" s="12">
        <v>929</v>
      </c>
      <c r="AD11" s="12">
        <v>12852</v>
      </c>
      <c r="AE11" s="12">
        <v>6285</v>
      </c>
      <c r="AF11" s="12">
        <v>19207</v>
      </c>
      <c r="AG11" s="12">
        <v>20777</v>
      </c>
      <c r="AH11" s="12">
        <v>11608</v>
      </c>
      <c r="AI11" s="12">
        <v>250</v>
      </c>
      <c r="AJ11" s="12">
        <v>63</v>
      </c>
      <c r="AK11" s="12">
        <v>92</v>
      </c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</row>
    <row r="12" spans="1:80" ht="14.5" x14ac:dyDescent="0.35">
      <c r="A12" s="70">
        <v>10</v>
      </c>
      <c r="B12" s="12">
        <v>7742</v>
      </c>
      <c r="C12" s="12">
        <v>5581</v>
      </c>
      <c r="D12" s="12">
        <v>249</v>
      </c>
      <c r="E12" s="12">
        <v>7662</v>
      </c>
      <c r="F12" s="12">
        <v>5859</v>
      </c>
      <c r="G12" s="12">
        <v>19295</v>
      </c>
      <c r="H12" s="12">
        <v>6944</v>
      </c>
      <c r="I12" s="12">
        <v>552</v>
      </c>
      <c r="J12" s="12">
        <v>15148</v>
      </c>
      <c r="K12" s="12">
        <v>7516</v>
      </c>
      <c r="L12" s="12">
        <v>22692</v>
      </c>
      <c r="M12" s="12">
        <v>15389</v>
      </c>
      <c r="N12" s="12">
        <v>7220</v>
      </c>
      <c r="O12" s="12">
        <v>186</v>
      </c>
      <c r="P12" s="12">
        <v>15089</v>
      </c>
      <c r="Q12" s="12">
        <v>7553</v>
      </c>
      <c r="R12" s="12">
        <v>22672</v>
      </c>
      <c r="S12" s="12">
        <v>18659</v>
      </c>
      <c r="T12" s="12">
        <v>7849</v>
      </c>
      <c r="U12" s="12">
        <v>742</v>
      </c>
      <c r="V12" s="12">
        <v>515</v>
      </c>
      <c r="W12" s="12">
        <v>221</v>
      </c>
      <c r="X12" s="12">
        <v>12443</v>
      </c>
      <c r="Y12" s="12">
        <v>7315</v>
      </c>
      <c r="Z12" s="12">
        <v>19794</v>
      </c>
      <c r="AA12" s="12">
        <v>12046</v>
      </c>
      <c r="AB12" s="12">
        <v>6830</v>
      </c>
      <c r="AC12" s="12">
        <v>1027</v>
      </c>
      <c r="AD12" s="12">
        <v>12954</v>
      </c>
      <c r="AE12" s="12">
        <v>6649</v>
      </c>
      <c r="AF12" s="12">
        <v>19705</v>
      </c>
      <c r="AG12" s="12">
        <v>18692</v>
      </c>
      <c r="AH12" s="12">
        <v>10922</v>
      </c>
      <c r="AI12" s="12">
        <v>198</v>
      </c>
      <c r="AJ12" s="12">
        <v>42</v>
      </c>
      <c r="AK12" s="12">
        <v>58</v>
      </c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</row>
    <row r="13" spans="1:80" ht="14.5" x14ac:dyDescent="0.35">
      <c r="A13" s="70">
        <v>11</v>
      </c>
      <c r="B13" s="12">
        <v>8677</v>
      </c>
      <c r="C13" s="12">
        <v>7459</v>
      </c>
      <c r="D13" s="12">
        <v>295</v>
      </c>
      <c r="E13" s="12">
        <v>8837</v>
      </c>
      <c r="F13" s="12">
        <v>7460</v>
      </c>
      <c r="G13" s="12">
        <v>22010</v>
      </c>
      <c r="H13" s="12">
        <v>9827</v>
      </c>
      <c r="I13" s="12">
        <v>579</v>
      </c>
      <c r="J13" s="12">
        <v>16734</v>
      </c>
      <c r="K13" s="12">
        <v>9689</v>
      </c>
      <c r="L13" s="12">
        <v>26443</v>
      </c>
      <c r="M13" s="12">
        <v>17072</v>
      </c>
      <c r="N13" s="12">
        <v>9268</v>
      </c>
      <c r="O13" s="12">
        <v>208</v>
      </c>
      <c r="P13" s="12">
        <v>16805</v>
      </c>
      <c r="Q13" s="12">
        <v>9589</v>
      </c>
      <c r="R13" s="12">
        <v>26418</v>
      </c>
      <c r="S13" s="12">
        <v>21064</v>
      </c>
      <c r="T13" s="12">
        <v>11432</v>
      </c>
      <c r="U13" s="12">
        <v>866</v>
      </c>
      <c r="V13" s="12">
        <v>638</v>
      </c>
      <c r="W13" s="12">
        <v>243</v>
      </c>
      <c r="X13" s="12">
        <v>12656</v>
      </c>
      <c r="Y13" s="12">
        <v>9614</v>
      </c>
      <c r="Z13" s="12">
        <v>22314</v>
      </c>
      <c r="AA13" s="12">
        <v>12315</v>
      </c>
      <c r="AB13" s="12">
        <v>9131</v>
      </c>
      <c r="AC13" s="12">
        <v>1050</v>
      </c>
      <c r="AD13" s="12">
        <v>13375</v>
      </c>
      <c r="AE13" s="12">
        <v>8800</v>
      </c>
      <c r="AF13" s="12">
        <v>22253</v>
      </c>
      <c r="AG13" s="12">
        <v>20540</v>
      </c>
      <c r="AH13" s="12">
        <v>14895</v>
      </c>
      <c r="AI13" s="12">
        <v>251</v>
      </c>
      <c r="AJ13" s="12">
        <v>53</v>
      </c>
      <c r="AK13" s="12">
        <v>72</v>
      </c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</row>
    <row r="14" spans="1:80" ht="14.5" x14ac:dyDescent="0.35">
      <c r="A14" s="70">
        <v>12</v>
      </c>
      <c r="B14" s="12">
        <v>8610</v>
      </c>
      <c r="C14" s="12">
        <v>7848</v>
      </c>
      <c r="D14" s="12">
        <v>344</v>
      </c>
      <c r="E14" s="12">
        <v>8698</v>
      </c>
      <c r="F14" s="12">
        <v>8029</v>
      </c>
      <c r="G14" s="12">
        <v>23122</v>
      </c>
      <c r="H14" s="12">
        <v>10067</v>
      </c>
      <c r="I14" s="12">
        <v>809</v>
      </c>
      <c r="J14" s="12">
        <v>18250</v>
      </c>
      <c r="K14" s="12">
        <v>10217</v>
      </c>
      <c r="L14" s="12">
        <v>28504</v>
      </c>
      <c r="M14" s="12">
        <v>18639</v>
      </c>
      <c r="N14" s="12">
        <v>9714</v>
      </c>
      <c r="O14" s="12">
        <v>270</v>
      </c>
      <c r="P14" s="12">
        <v>18268</v>
      </c>
      <c r="Q14" s="12">
        <v>10178</v>
      </c>
      <c r="R14" s="12">
        <v>28487</v>
      </c>
      <c r="S14" s="12">
        <v>22013</v>
      </c>
      <c r="T14" s="12">
        <v>11771</v>
      </c>
      <c r="U14" s="12">
        <v>1177</v>
      </c>
      <c r="V14" s="12">
        <v>805</v>
      </c>
      <c r="W14" s="12">
        <v>281</v>
      </c>
      <c r="X14" s="12">
        <v>14555</v>
      </c>
      <c r="Y14" s="12">
        <v>10559</v>
      </c>
      <c r="Z14" s="12">
        <v>25191</v>
      </c>
      <c r="AA14" s="12">
        <v>13954</v>
      </c>
      <c r="AB14" s="12">
        <v>10063</v>
      </c>
      <c r="AC14" s="12">
        <v>1360</v>
      </c>
      <c r="AD14" s="12">
        <v>15344</v>
      </c>
      <c r="AE14" s="12">
        <v>9683</v>
      </c>
      <c r="AF14" s="12">
        <v>25130</v>
      </c>
      <c r="AG14" s="12">
        <v>21626</v>
      </c>
      <c r="AH14" s="12">
        <v>16070</v>
      </c>
      <c r="AI14" s="12">
        <v>379</v>
      </c>
      <c r="AJ14" s="12">
        <v>68</v>
      </c>
      <c r="AK14" s="12">
        <v>112</v>
      </c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</row>
    <row r="15" spans="1:80" ht="14.5" x14ac:dyDescent="0.35">
      <c r="A15" s="70">
        <v>13</v>
      </c>
      <c r="B15" s="12">
        <v>5504</v>
      </c>
      <c r="C15" s="12">
        <v>5445</v>
      </c>
      <c r="D15" s="12">
        <v>264</v>
      </c>
      <c r="E15" s="12">
        <v>5708</v>
      </c>
      <c r="F15" s="12">
        <v>5463</v>
      </c>
      <c r="G15" s="12">
        <v>20106</v>
      </c>
      <c r="H15" s="12">
        <v>8042</v>
      </c>
      <c r="I15" s="12">
        <v>657</v>
      </c>
      <c r="J15" s="12">
        <v>15162</v>
      </c>
      <c r="K15" s="12">
        <v>7665</v>
      </c>
      <c r="L15" s="12">
        <v>22860</v>
      </c>
      <c r="M15" s="12">
        <v>15366</v>
      </c>
      <c r="N15" s="12">
        <v>7444</v>
      </c>
      <c r="O15" s="12">
        <v>270</v>
      </c>
      <c r="P15" s="12">
        <v>15277</v>
      </c>
      <c r="Q15" s="12">
        <v>7579</v>
      </c>
      <c r="R15" s="12">
        <v>22880</v>
      </c>
      <c r="S15" s="12">
        <v>19769</v>
      </c>
      <c r="T15" s="12">
        <v>9788</v>
      </c>
      <c r="U15" s="12">
        <v>1146</v>
      </c>
      <c r="V15" s="12">
        <v>660</v>
      </c>
      <c r="W15" s="12">
        <v>338</v>
      </c>
      <c r="X15" s="12">
        <v>10994</v>
      </c>
      <c r="Y15" s="12">
        <v>7991</v>
      </c>
      <c r="Z15" s="12">
        <v>19028</v>
      </c>
      <c r="AA15" s="12">
        <v>10532</v>
      </c>
      <c r="AB15" s="12">
        <v>7564</v>
      </c>
      <c r="AC15" s="12">
        <v>1091</v>
      </c>
      <c r="AD15" s="12">
        <v>11489</v>
      </c>
      <c r="AE15" s="12">
        <v>7399</v>
      </c>
      <c r="AF15" s="12">
        <v>18961</v>
      </c>
      <c r="AG15" s="12">
        <v>18377</v>
      </c>
      <c r="AH15" s="12">
        <v>12932</v>
      </c>
      <c r="AI15" s="12">
        <v>345</v>
      </c>
      <c r="AJ15" s="12">
        <v>47</v>
      </c>
      <c r="AK15" s="12">
        <v>80</v>
      </c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</row>
    <row r="16" spans="1:80" ht="14.5" x14ac:dyDescent="0.35">
      <c r="A16" s="70">
        <v>14</v>
      </c>
      <c r="B16" s="12">
        <v>5724</v>
      </c>
      <c r="C16" s="12">
        <v>5653</v>
      </c>
      <c r="D16" s="12">
        <v>278</v>
      </c>
      <c r="E16" s="12">
        <v>5750</v>
      </c>
      <c r="F16" s="12">
        <v>5877</v>
      </c>
      <c r="G16" s="12">
        <v>22600</v>
      </c>
      <c r="H16" s="12">
        <v>8634</v>
      </c>
      <c r="I16" s="12">
        <v>675</v>
      </c>
      <c r="J16" s="12">
        <v>18230</v>
      </c>
      <c r="K16" s="12">
        <v>8773</v>
      </c>
      <c r="L16" s="12">
        <v>27026</v>
      </c>
      <c r="M16" s="12">
        <v>18521</v>
      </c>
      <c r="N16" s="12">
        <v>8363</v>
      </c>
      <c r="O16" s="12">
        <v>249</v>
      </c>
      <c r="P16" s="12">
        <v>18218</v>
      </c>
      <c r="Q16" s="12">
        <v>8763</v>
      </c>
      <c r="R16" s="12">
        <v>27011</v>
      </c>
      <c r="S16" s="12">
        <v>20925</v>
      </c>
      <c r="T16" s="12">
        <v>9746</v>
      </c>
      <c r="U16" s="12">
        <v>1029</v>
      </c>
      <c r="V16" s="12">
        <v>803</v>
      </c>
      <c r="W16" s="12">
        <v>294</v>
      </c>
      <c r="X16" s="12">
        <v>14339</v>
      </c>
      <c r="Y16" s="12">
        <v>8978</v>
      </c>
      <c r="Z16" s="12">
        <v>23358</v>
      </c>
      <c r="AA16" s="12">
        <v>13856</v>
      </c>
      <c r="AB16" s="12">
        <v>8402</v>
      </c>
      <c r="AC16" s="12">
        <v>1281</v>
      </c>
      <c r="AD16" s="12">
        <v>15059</v>
      </c>
      <c r="AE16" s="12">
        <v>8150</v>
      </c>
      <c r="AF16" s="12">
        <v>23286</v>
      </c>
      <c r="AG16" s="12">
        <v>20839</v>
      </c>
      <c r="AH16" s="12">
        <v>14716</v>
      </c>
      <c r="AI16" s="12">
        <v>301</v>
      </c>
      <c r="AJ16" s="12">
        <v>49</v>
      </c>
      <c r="AK16" s="12">
        <v>89</v>
      </c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</row>
    <row r="17" spans="1:80" ht="14.5" x14ac:dyDescent="0.35">
      <c r="A17" s="70">
        <v>15</v>
      </c>
      <c r="B17" s="12">
        <v>5866</v>
      </c>
      <c r="C17" s="12">
        <v>6844</v>
      </c>
      <c r="D17" s="12">
        <v>290</v>
      </c>
      <c r="E17" s="12">
        <v>5773</v>
      </c>
      <c r="F17" s="12">
        <v>7281</v>
      </c>
      <c r="G17" s="12">
        <v>21233</v>
      </c>
      <c r="H17" s="12">
        <v>10775</v>
      </c>
      <c r="I17" s="12">
        <v>690</v>
      </c>
      <c r="J17" s="12">
        <v>16936</v>
      </c>
      <c r="K17" s="12">
        <v>10848</v>
      </c>
      <c r="L17" s="12">
        <v>27815</v>
      </c>
      <c r="M17" s="12">
        <v>17217</v>
      </c>
      <c r="N17" s="12">
        <v>10497</v>
      </c>
      <c r="O17" s="12">
        <v>207</v>
      </c>
      <c r="P17" s="12">
        <v>16820</v>
      </c>
      <c r="Q17" s="12">
        <v>10950</v>
      </c>
      <c r="R17" s="12">
        <v>27806</v>
      </c>
      <c r="S17" s="12">
        <v>18956</v>
      </c>
      <c r="T17" s="12">
        <v>11880</v>
      </c>
      <c r="U17" s="12">
        <v>907</v>
      </c>
      <c r="V17" s="12">
        <v>701</v>
      </c>
      <c r="W17" s="12">
        <v>243</v>
      </c>
      <c r="X17" s="12">
        <v>13819</v>
      </c>
      <c r="Y17" s="12">
        <v>10745</v>
      </c>
      <c r="Z17" s="12">
        <v>24614</v>
      </c>
      <c r="AA17" s="12">
        <v>13352</v>
      </c>
      <c r="AB17" s="12">
        <v>10015</v>
      </c>
      <c r="AC17" s="12">
        <v>1426</v>
      </c>
      <c r="AD17" s="12">
        <v>14540</v>
      </c>
      <c r="AE17" s="12">
        <v>9820</v>
      </c>
      <c r="AF17" s="12">
        <v>24464</v>
      </c>
      <c r="AG17" s="12">
        <v>16197</v>
      </c>
      <c r="AH17" s="12">
        <v>16027</v>
      </c>
      <c r="AI17" s="12">
        <v>232</v>
      </c>
      <c r="AJ17" s="12">
        <v>23</v>
      </c>
      <c r="AK17" s="12">
        <v>62</v>
      </c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</row>
    <row r="18" spans="1:80" ht="14.5" x14ac:dyDescent="0.35">
      <c r="A18" s="70">
        <v>16</v>
      </c>
      <c r="B18" s="12">
        <v>7728</v>
      </c>
      <c r="C18" s="12">
        <v>6377</v>
      </c>
      <c r="D18" s="12">
        <v>374</v>
      </c>
      <c r="E18" s="12">
        <v>7709</v>
      </c>
      <c r="F18" s="12">
        <v>6736</v>
      </c>
      <c r="G18" s="12">
        <v>25971</v>
      </c>
      <c r="H18" s="12">
        <v>9280</v>
      </c>
      <c r="I18" s="12">
        <v>765</v>
      </c>
      <c r="J18" s="12">
        <v>21166</v>
      </c>
      <c r="K18" s="12">
        <v>8957</v>
      </c>
      <c r="L18" s="12">
        <v>30164</v>
      </c>
      <c r="M18" s="12">
        <v>21450</v>
      </c>
      <c r="N18" s="12">
        <v>8547</v>
      </c>
      <c r="O18" s="12">
        <v>315</v>
      </c>
      <c r="P18" s="12">
        <v>21131</v>
      </c>
      <c r="Q18" s="12">
        <v>8989</v>
      </c>
      <c r="R18" s="12">
        <v>30159</v>
      </c>
      <c r="S18" s="12">
        <v>23622</v>
      </c>
      <c r="T18" s="12">
        <v>10405</v>
      </c>
      <c r="U18" s="12">
        <v>1140</v>
      </c>
      <c r="V18" s="12">
        <v>682</v>
      </c>
      <c r="W18" s="12">
        <v>343</v>
      </c>
      <c r="X18" s="12">
        <v>16673</v>
      </c>
      <c r="Y18" s="12">
        <v>8878</v>
      </c>
      <c r="Z18" s="12">
        <v>25604</v>
      </c>
      <c r="AA18" s="12">
        <v>16027</v>
      </c>
      <c r="AB18" s="12">
        <v>8358</v>
      </c>
      <c r="AC18" s="12">
        <v>1431</v>
      </c>
      <c r="AD18" s="12">
        <v>17222</v>
      </c>
      <c r="AE18" s="12">
        <v>8257</v>
      </c>
      <c r="AF18" s="12">
        <v>25560</v>
      </c>
      <c r="AG18" s="12">
        <v>23213</v>
      </c>
      <c r="AH18" s="12">
        <v>14598</v>
      </c>
      <c r="AI18" s="12">
        <v>365</v>
      </c>
      <c r="AJ18" s="12">
        <v>46</v>
      </c>
      <c r="AK18" s="12">
        <v>108</v>
      </c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</row>
    <row r="19" spans="1:80" ht="14.5" x14ac:dyDescent="0.35">
      <c r="A19" s="70">
        <v>17</v>
      </c>
      <c r="B19" s="12">
        <v>6379</v>
      </c>
      <c r="C19" s="12">
        <v>5090</v>
      </c>
      <c r="D19" s="12">
        <v>235</v>
      </c>
      <c r="E19" s="12">
        <v>6520</v>
      </c>
      <c r="F19" s="12">
        <v>5093</v>
      </c>
      <c r="G19" s="12">
        <v>19029</v>
      </c>
      <c r="H19" s="12">
        <v>6580</v>
      </c>
      <c r="I19" s="12">
        <v>542</v>
      </c>
      <c r="J19" s="12">
        <v>14054</v>
      </c>
      <c r="K19" s="12">
        <v>6168</v>
      </c>
      <c r="L19" s="12">
        <v>20246</v>
      </c>
      <c r="M19" s="12">
        <v>14227</v>
      </c>
      <c r="N19" s="12">
        <v>5858</v>
      </c>
      <c r="O19" s="12">
        <v>255</v>
      </c>
      <c r="P19" s="12">
        <v>14053</v>
      </c>
      <c r="Q19" s="12">
        <v>6142</v>
      </c>
      <c r="R19" s="12">
        <v>20220</v>
      </c>
      <c r="S19" s="12">
        <v>18315</v>
      </c>
      <c r="T19" s="12">
        <v>8012</v>
      </c>
      <c r="U19" s="12">
        <v>836</v>
      </c>
      <c r="V19" s="12">
        <v>499</v>
      </c>
      <c r="W19" s="12">
        <v>277</v>
      </c>
      <c r="X19" s="12">
        <v>10218</v>
      </c>
      <c r="Y19" s="12">
        <v>6262</v>
      </c>
      <c r="Z19" s="12">
        <v>16518</v>
      </c>
      <c r="AA19" s="12">
        <v>9866</v>
      </c>
      <c r="AB19" s="12">
        <v>5807</v>
      </c>
      <c r="AC19" s="12">
        <v>955</v>
      </c>
      <c r="AD19" s="12">
        <v>10522</v>
      </c>
      <c r="AE19" s="12">
        <v>5890</v>
      </c>
      <c r="AF19" s="12">
        <v>16473</v>
      </c>
      <c r="AG19" s="12">
        <v>17651</v>
      </c>
      <c r="AH19" s="12">
        <v>10595</v>
      </c>
      <c r="AI19" s="12">
        <v>274</v>
      </c>
      <c r="AJ19" s="12">
        <v>43</v>
      </c>
      <c r="AK19" s="12">
        <v>66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</row>
    <row r="20" spans="1:80" ht="14.5" x14ac:dyDescent="0.35">
      <c r="A20" s="70">
        <v>18</v>
      </c>
      <c r="B20" s="12">
        <v>6675</v>
      </c>
      <c r="C20" s="12">
        <v>6766</v>
      </c>
      <c r="D20" s="12">
        <v>284</v>
      </c>
      <c r="E20" s="12">
        <v>6944</v>
      </c>
      <c r="F20" s="12">
        <v>6712</v>
      </c>
      <c r="G20" s="12">
        <v>19073</v>
      </c>
      <c r="H20" s="12">
        <v>8992</v>
      </c>
      <c r="I20" s="12">
        <v>609</v>
      </c>
      <c r="J20" s="12">
        <v>13866</v>
      </c>
      <c r="K20" s="12">
        <v>8277</v>
      </c>
      <c r="L20" s="12">
        <v>22164</v>
      </c>
      <c r="M20" s="12">
        <v>14064</v>
      </c>
      <c r="N20" s="12">
        <v>7908</v>
      </c>
      <c r="O20" s="12">
        <v>271</v>
      </c>
      <c r="P20" s="12">
        <v>13876</v>
      </c>
      <c r="Q20" s="12">
        <v>8251</v>
      </c>
      <c r="R20" s="12">
        <v>22150</v>
      </c>
      <c r="S20" s="12">
        <v>18376</v>
      </c>
      <c r="T20" s="12">
        <v>10499</v>
      </c>
      <c r="U20" s="12">
        <v>1071</v>
      </c>
      <c r="V20" s="12">
        <v>580</v>
      </c>
      <c r="W20" s="12">
        <v>279</v>
      </c>
      <c r="X20" s="12">
        <v>9667</v>
      </c>
      <c r="Y20" s="12">
        <v>8186</v>
      </c>
      <c r="Z20" s="12">
        <v>17898</v>
      </c>
      <c r="AA20" s="12">
        <v>9251</v>
      </c>
      <c r="AB20" s="12">
        <v>7826</v>
      </c>
      <c r="AC20" s="12">
        <v>947</v>
      </c>
      <c r="AD20" s="12">
        <v>10108</v>
      </c>
      <c r="AE20" s="12">
        <v>7718</v>
      </c>
      <c r="AF20" s="12">
        <v>17886</v>
      </c>
      <c r="AG20" s="12">
        <v>17939</v>
      </c>
      <c r="AH20" s="12">
        <v>13442</v>
      </c>
      <c r="AI20" s="12">
        <v>284</v>
      </c>
      <c r="AJ20" s="12">
        <v>36</v>
      </c>
      <c r="AK20" s="12">
        <v>63</v>
      </c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</row>
    <row r="21" spans="1:80" ht="14.5" x14ac:dyDescent="0.35">
      <c r="A21" s="70">
        <v>19</v>
      </c>
      <c r="B21" s="12">
        <v>5162</v>
      </c>
      <c r="C21" s="12">
        <v>8628</v>
      </c>
      <c r="D21" s="12">
        <v>304</v>
      </c>
      <c r="E21" s="12">
        <v>5328</v>
      </c>
      <c r="F21" s="12">
        <v>8761</v>
      </c>
      <c r="G21" s="12">
        <v>18249</v>
      </c>
      <c r="H21" s="12">
        <v>14360</v>
      </c>
      <c r="I21" s="12">
        <v>646</v>
      </c>
      <c r="J21" s="12">
        <v>13635</v>
      </c>
      <c r="K21" s="12">
        <v>13609</v>
      </c>
      <c r="L21" s="12">
        <v>27273</v>
      </c>
      <c r="M21" s="12">
        <v>13908</v>
      </c>
      <c r="N21" s="12">
        <v>13153</v>
      </c>
      <c r="O21" s="12">
        <v>274</v>
      </c>
      <c r="P21" s="12">
        <v>13599</v>
      </c>
      <c r="Q21" s="12">
        <v>13642</v>
      </c>
      <c r="R21" s="12">
        <v>27267</v>
      </c>
      <c r="S21" s="12">
        <v>14639</v>
      </c>
      <c r="T21" s="12">
        <v>15329</v>
      </c>
      <c r="U21" s="12">
        <v>994</v>
      </c>
      <c r="V21" s="12">
        <v>564</v>
      </c>
      <c r="W21" s="12">
        <v>229</v>
      </c>
      <c r="X21" s="12">
        <v>8917</v>
      </c>
      <c r="Y21" s="12">
        <v>10812</v>
      </c>
      <c r="Z21" s="12">
        <v>19769</v>
      </c>
      <c r="AA21" s="12">
        <v>8486</v>
      </c>
      <c r="AB21" s="12">
        <v>10381</v>
      </c>
      <c r="AC21" s="12">
        <v>998</v>
      </c>
      <c r="AD21" s="12">
        <v>9494</v>
      </c>
      <c r="AE21" s="12">
        <v>10155</v>
      </c>
      <c r="AF21" s="12">
        <v>19717</v>
      </c>
      <c r="AG21" s="12">
        <v>13521</v>
      </c>
      <c r="AH21" s="12">
        <v>16074</v>
      </c>
      <c r="AI21" s="12">
        <v>269</v>
      </c>
      <c r="AJ21" s="12">
        <v>54</v>
      </c>
      <c r="AK21" s="12">
        <v>60</v>
      </c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</row>
    <row r="22" spans="1:80" ht="14.5" x14ac:dyDescent="0.35">
      <c r="A22" s="70">
        <v>20</v>
      </c>
      <c r="B22" s="12">
        <v>5912</v>
      </c>
      <c r="C22" s="12">
        <v>4037</v>
      </c>
      <c r="D22" s="12">
        <v>229</v>
      </c>
      <c r="E22" s="12">
        <v>6192</v>
      </c>
      <c r="F22" s="12">
        <v>3939</v>
      </c>
      <c r="G22" s="12">
        <v>16804</v>
      </c>
      <c r="H22" s="12">
        <v>5837</v>
      </c>
      <c r="I22" s="12">
        <v>428</v>
      </c>
      <c r="J22" s="12">
        <v>12173</v>
      </c>
      <c r="K22" s="12">
        <v>5629</v>
      </c>
      <c r="L22" s="12">
        <v>17830</v>
      </c>
      <c r="M22" s="12">
        <v>12368</v>
      </c>
      <c r="N22" s="12">
        <v>5353</v>
      </c>
      <c r="O22" s="12">
        <v>194</v>
      </c>
      <c r="P22" s="12">
        <v>12208</v>
      </c>
      <c r="Q22" s="12">
        <v>5596</v>
      </c>
      <c r="R22" s="12">
        <v>17833</v>
      </c>
      <c r="S22" s="12">
        <v>16184</v>
      </c>
      <c r="T22" s="12">
        <v>6963</v>
      </c>
      <c r="U22" s="12">
        <v>680</v>
      </c>
      <c r="V22" s="12">
        <v>427</v>
      </c>
      <c r="W22" s="12">
        <v>269</v>
      </c>
      <c r="X22" s="12">
        <v>8092</v>
      </c>
      <c r="Y22" s="12">
        <v>5008</v>
      </c>
      <c r="Z22" s="12">
        <v>13123</v>
      </c>
      <c r="AA22" s="12">
        <v>7896</v>
      </c>
      <c r="AB22" s="12">
        <v>4784</v>
      </c>
      <c r="AC22" s="12">
        <v>545</v>
      </c>
      <c r="AD22" s="12">
        <v>8356</v>
      </c>
      <c r="AE22" s="12">
        <v>4696</v>
      </c>
      <c r="AF22" s="12">
        <v>13082</v>
      </c>
      <c r="AG22" s="12">
        <v>14953</v>
      </c>
      <c r="AH22" s="12">
        <v>7588</v>
      </c>
      <c r="AI22" s="12">
        <v>190</v>
      </c>
      <c r="AJ22" s="12">
        <v>55</v>
      </c>
      <c r="AK22" s="12">
        <v>72</v>
      </c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</row>
    <row r="23" spans="1:80" ht="14.5" x14ac:dyDescent="0.35">
      <c r="A23" s="70">
        <v>21</v>
      </c>
      <c r="B23" s="12">
        <v>5316</v>
      </c>
      <c r="C23" s="12">
        <v>2978</v>
      </c>
      <c r="D23" s="12">
        <v>136</v>
      </c>
      <c r="E23" s="12">
        <v>5550</v>
      </c>
      <c r="F23" s="12">
        <v>2797</v>
      </c>
      <c r="G23" s="12">
        <v>15425</v>
      </c>
      <c r="H23" s="12">
        <v>3939</v>
      </c>
      <c r="I23" s="12">
        <v>262</v>
      </c>
      <c r="J23" s="12">
        <v>11018</v>
      </c>
      <c r="K23" s="12">
        <v>3426</v>
      </c>
      <c r="L23" s="12">
        <v>14458</v>
      </c>
      <c r="M23" s="12">
        <v>11116</v>
      </c>
      <c r="N23" s="12">
        <v>3272</v>
      </c>
      <c r="O23" s="12">
        <v>125</v>
      </c>
      <c r="P23" s="12">
        <v>11053</v>
      </c>
      <c r="Q23" s="12">
        <v>3393</v>
      </c>
      <c r="R23" s="12">
        <v>14461</v>
      </c>
      <c r="S23" s="12">
        <v>14713</v>
      </c>
      <c r="T23" s="12">
        <v>4958</v>
      </c>
      <c r="U23" s="12">
        <v>452</v>
      </c>
      <c r="V23" s="12">
        <v>226</v>
      </c>
      <c r="W23" s="12">
        <v>192</v>
      </c>
      <c r="X23" s="12">
        <v>7877</v>
      </c>
      <c r="Y23" s="12">
        <v>3449</v>
      </c>
      <c r="Z23" s="12">
        <v>11342</v>
      </c>
      <c r="AA23" s="12">
        <v>7708</v>
      </c>
      <c r="AB23" s="12">
        <v>3267</v>
      </c>
      <c r="AC23" s="12">
        <v>434</v>
      </c>
      <c r="AD23" s="12">
        <v>7966</v>
      </c>
      <c r="AE23" s="12">
        <v>3331</v>
      </c>
      <c r="AF23" s="12">
        <v>11329</v>
      </c>
      <c r="AG23" s="12">
        <v>15940</v>
      </c>
      <c r="AH23" s="12">
        <v>5843</v>
      </c>
      <c r="AI23" s="12">
        <v>138</v>
      </c>
      <c r="AJ23" s="12">
        <v>40</v>
      </c>
      <c r="AK23" s="12">
        <v>39</v>
      </c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</row>
    <row r="24" spans="1:80" ht="14.5" x14ac:dyDescent="0.35">
      <c r="A24" s="70">
        <v>22</v>
      </c>
      <c r="B24" s="12">
        <v>5964</v>
      </c>
      <c r="C24" s="12">
        <v>4741</v>
      </c>
      <c r="D24" s="12">
        <v>206</v>
      </c>
      <c r="E24" s="12">
        <v>6299</v>
      </c>
      <c r="F24" s="12">
        <v>4580</v>
      </c>
      <c r="G24" s="12">
        <v>17750</v>
      </c>
      <c r="H24" s="12">
        <v>7142</v>
      </c>
      <c r="I24" s="12">
        <v>444</v>
      </c>
      <c r="J24" s="12">
        <v>13353</v>
      </c>
      <c r="K24" s="12">
        <v>6713</v>
      </c>
      <c r="L24" s="12">
        <v>20094</v>
      </c>
      <c r="M24" s="12">
        <v>13548</v>
      </c>
      <c r="N24" s="12">
        <v>6454</v>
      </c>
      <c r="O24" s="12">
        <v>168</v>
      </c>
      <c r="P24" s="12">
        <v>13362</v>
      </c>
      <c r="Q24" s="12">
        <v>6690</v>
      </c>
      <c r="R24" s="12">
        <v>20081</v>
      </c>
      <c r="S24" s="12">
        <v>16704</v>
      </c>
      <c r="T24" s="12">
        <v>8637</v>
      </c>
      <c r="U24" s="12">
        <v>678</v>
      </c>
      <c r="V24" s="12">
        <v>384</v>
      </c>
      <c r="W24" s="12">
        <v>210</v>
      </c>
      <c r="X24" s="12">
        <v>7434</v>
      </c>
      <c r="Y24" s="12">
        <v>5377</v>
      </c>
      <c r="Z24" s="12">
        <v>12842</v>
      </c>
      <c r="AA24" s="12">
        <v>7239</v>
      </c>
      <c r="AB24" s="12">
        <v>5145</v>
      </c>
      <c r="AC24" s="12">
        <v>536</v>
      </c>
      <c r="AD24" s="12">
        <v>7712</v>
      </c>
      <c r="AE24" s="12">
        <v>5044</v>
      </c>
      <c r="AF24" s="12">
        <v>12800</v>
      </c>
      <c r="AG24" s="12">
        <v>14547</v>
      </c>
      <c r="AH24" s="12">
        <v>8842</v>
      </c>
      <c r="AI24" s="12">
        <v>190</v>
      </c>
      <c r="AJ24" s="12">
        <v>44</v>
      </c>
      <c r="AK24" s="12">
        <v>67</v>
      </c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</row>
    <row r="25" spans="1:80" ht="14.5" x14ac:dyDescent="0.35">
      <c r="A25" s="70">
        <v>23</v>
      </c>
      <c r="B25" s="12">
        <v>4048</v>
      </c>
      <c r="C25" s="12">
        <v>9973</v>
      </c>
      <c r="D25" s="12">
        <v>317</v>
      </c>
      <c r="E25" s="12">
        <v>4417</v>
      </c>
      <c r="F25" s="12">
        <v>9721</v>
      </c>
      <c r="G25" s="12">
        <v>13536</v>
      </c>
      <c r="H25" s="12">
        <v>13364</v>
      </c>
      <c r="I25" s="12">
        <v>622</v>
      </c>
      <c r="J25" s="12">
        <v>9668</v>
      </c>
      <c r="K25" s="12">
        <v>11448</v>
      </c>
      <c r="L25" s="12">
        <v>21149</v>
      </c>
      <c r="M25" s="12">
        <v>9804</v>
      </c>
      <c r="N25" s="12">
        <v>11180</v>
      </c>
      <c r="O25" s="12">
        <v>251</v>
      </c>
      <c r="P25" s="12">
        <v>8629</v>
      </c>
      <c r="Q25" s="12">
        <v>10780</v>
      </c>
      <c r="R25" s="12">
        <v>19438</v>
      </c>
      <c r="S25" s="12">
        <v>12600</v>
      </c>
      <c r="T25" s="12">
        <v>17069</v>
      </c>
      <c r="U25" s="12">
        <v>1022</v>
      </c>
      <c r="V25" s="12">
        <v>462</v>
      </c>
      <c r="W25" s="12">
        <v>231</v>
      </c>
      <c r="X25" s="12">
        <v>7403</v>
      </c>
      <c r="Y25" s="12">
        <v>10890</v>
      </c>
      <c r="Z25" s="12">
        <v>18333</v>
      </c>
      <c r="AA25" s="12">
        <v>7045</v>
      </c>
      <c r="AB25" s="12">
        <v>10584</v>
      </c>
      <c r="AC25" s="12">
        <v>790</v>
      </c>
      <c r="AD25" s="12">
        <v>7862</v>
      </c>
      <c r="AE25" s="12">
        <v>10380</v>
      </c>
      <c r="AF25" s="12">
        <v>18300</v>
      </c>
      <c r="AG25" s="12">
        <v>13882</v>
      </c>
      <c r="AH25" s="12">
        <v>17065</v>
      </c>
      <c r="AI25" s="12">
        <v>296</v>
      </c>
      <c r="AJ25" s="12">
        <v>80</v>
      </c>
      <c r="AK25" s="12">
        <v>72</v>
      </c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</row>
    <row r="26" spans="1:80" ht="14.5" x14ac:dyDescent="0.35">
      <c r="A26" s="70">
        <v>24</v>
      </c>
      <c r="B26" s="12">
        <v>4795</v>
      </c>
      <c r="C26" s="12">
        <v>4681</v>
      </c>
      <c r="D26" s="12">
        <v>221</v>
      </c>
      <c r="E26" s="12">
        <v>5161</v>
      </c>
      <c r="F26" s="12">
        <v>4449</v>
      </c>
      <c r="G26" s="12">
        <v>13520</v>
      </c>
      <c r="H26" s="12">
        <v>6882</v>
      </c>
      <c r="I26" s="12">
        <v>475</v>
      </c>
      <c r="J26" s="12">
        <v>9031</v>
      </c>
      <c r="K26" s="12">
        <v>6179</v>
      </c>
      <c r="L26" s="12">
        <v>15222</v>
      </c>
      <c r="M26" s="12">
        <v>9109</v>
      </c>
      <c r="N26" s="12">
        <v>5969</v>
      </c>
      <c r="O26" s="12">
        <v>226</v>
      </c>
      <c r="P26" s="12">
        <v>9000</v>
      </c>
      <c r="Q26" s="12">
        <v>6179</v>
      </c>
      <c r="R26" s="12">
        <v>15201</v>
      </c>
      <c r="S26" s="12">
        <v>13368</v>
      </c>
      <c r="T26" s="12">
        <v>8668</v>
      </c>
      <c r="U26" s="12">
        <v>770</v>
      </c>
      <c r="V26" s="12">
        <v>376</v>
      </c>
      <c r="W26" s="12">
        <v>224</v>
      </c>
      <c r="X26" s="12">
        <v>6848</v>
      </c>
      <c r="Y26" s="12">
        <v>6160</v>
      </c>
      <c r="Z26" s="12">
        <v>13041</v>
      </c>
      <c r="AA26" s="12">
        <v>6621</v>
      </c>
      <c r="AB26" s="12">
        <v>5935</v>
      </c>
      <c r="AC26" s="12">
        <v>611</v>
      </c>
      <c r="AD26" s="12">
        <v>7086</v>
      </c>
      <c r="AE26" s="12">
        <v>5878</v>
      </c>
      <c r="AF26" s="12">
        <v>13004</v>
      </c>
      <c r="AG26" s="12">
        <v>14144</v>
      </c>
      <c r="AH26" s="12">
        <v>9678</v>
      </c>
      <c r="AI26" s="12">
        <v>242</v>
      </c>
      <c r="AJ26" s="12">
        <v>69</v>
      </c>
      <c r="AK26" s="12">
        <v>54</v>
      </c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</row>
    <row r="27" spans="1:80" ht="14.5" x14ac:dyDescent="0.35">
      <c r="A27" s="70">
        <v>25</v>
      </c>
      <c r="B27" s="12">
        <v>3535</v>
      </c>
      <c r="C27" s="12">
        <v>5580</v>
      </c>
      <c r="D27" s="12">
        <v>215</v>
      </c>
      <c r="E27" s="12">
        <v>3749</v>
      </c>
      <c r="F27" s="12">
        <v>5582</v>
      </c>
      <c r="G27" s="12">
        <v>13239</v>
      </c>
      <c r="H27" s="12">
        <v>10286</v>
      </c>
      <c r="I27" s="12">
        <v>487</v>
      </c>
      <c r="J27" s="12">
        <v>9613</v>
      </c>
      <c r="K27" s="12">
        <v>9263</v>
      </c>
      <c r="L27" s="12">
        <v>18901</v>
      </c>
      <c r="M27" s="12">
        <v>9749</v>
      </c>
      <c r="N27" s="12">
        <v>8988</v>
      </c>
      <c r="O27" s="12">
        <v>205</v>
      </c>
      <c r="P27" s="12">
        <v>9001</v>
      </c>
      <c r="Q27" s="12">
        <v>8934</v>
      </c>
      <c r="R27" s="12">
        <v>17961</v>
      </c>
      <c r="S27" s="12">
        <v>11356</v>
      </c>
      <c r="T27" s="12">
        <v>11062</v>
      </c>
      <c r="U27" s="12">
        <v>722</v>
      </c>
      <c r="V27" s="12">
        <v>408</v>
      </c>
      <c r="W27" s="12">
        <v>173</v>
      </c>
      <c r="X27" s="12">
        <v>6814</v>
      </c>
      <c r="Y27" s="12">
        <v>8558</v>
      </c>
      <c r="Z27" s="12">
        <v>15398</v>
      </c>
      <c r="AA27" s="12">
        <v>6484</v>
      </c>
      <c r="AB27" s="12">
        <v>8306</v>
      </c>
      <c r="AC27" s="12">
        <v>681</v>
      </c>
      <c r="AD27" s="12">
        <v>7189</v>
      </c>
      <c r="AE27" s="12">
        <v>8128</v>
      </c>
      <c r="AF27" s="12">
        <v>15352</v>
      </c>
      <c r="AG27" s="12">
        <v>11350</v>
      </c>
      <c r="AH27" s="12">
        <v>12809</v>
      </c>
      <c r="AI27" s="12">
        <v>196</v>
      </c>
      <c r="AJ27" s="12">
        <v>39</v>
      </c>
      <c r="AK27" s="12">
        <v>37</v>
      </c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</row>
    <row r="28" spans="1:80" ht="14.5" x14ac:dyDescent="0.35">
      <c r="A28" s="70">
        <v>26</v>
      </c>
      <c r="B28" s="12">
        <v>5181</v>
      </c>
      <c r="C28" s="12">
        <v>5722</v>
      </c>
      <c r="D28" s="12">
        <v>181</v>
      </c>
      <c r="E28" s="12">
        <v>5462</v>
      </c>
      <c r="F28" s="12">
        <v>5607</v>
      </c>
      <c r="G28" s="12">
        <v>18279</v>
      </c>
      <c r="H28" s="12">
        <v>8050</v>
      </c>
      <c r="I28" s="12">
        <v>443</v>
      </c>
      <c r="J28" s="12">
        <v>11815</v>
      </c>
      <c r="K28" s="12">
        <v>6456</v>
      </c>
      <c r="L28" s="12">
        <v>18278</v>
      </c>
      <c r="M28" s="12">
        <v>11968</v>
      </c>
      <c r="N28" s="12">
        <v>6198</v>
      </c>
      <c r="O28" s="12">
        <v>194</v>
      </c>
      <c r="P28" s="12">
        <v>11702</v>
      </c>
      <c r="Q28" s="12">
        <v>6581</v>
      </c>
      <c r="R28" s="12">
        <v>18292</v>
      </c>
      <c r="S28" s="12">
        <v>15559</v>
      </c>
      <c r="T28" s="12">
        <v>9011</v>
      </c>
      <c r="U28" s="12">
        <v>719</v>
      </c>
      <c r="V28" s="12">
        <v>461</v>
      </c>
      <c r="W28" s="12">
        <v>189</v>
      </c>
      <c r="X28" s="12">
        <v>6880</v>
      </c>
      <c r="Y28" s="12">
        <v>5718</v>
      </c>
      <c r="Z28" s="12">
        <v>12618</v>
      </c>
      <c r="AA28" s="12">
        <v>6617</v>
      </c>
      <c r="AB28" s="12">
        <v>5519</v>
      </c>
      <c r="AC28" s="12">
        <v>564</v>
      </c>
      <c r="AD28" s="12">
        <v>7027</v>
      </c>
      <c r="AE28" s="12">
        <v>5517</v>
      </c>
      <c r="AF28" s="12">
        <v>12588</v>
      </c>
      <c r="AG28" s="12">
        <v>11365</v>
      </c>
      <c r="AH28" s="12">
        <v>9856</v>
      </c>
      <c r="AI28" s="12">
        <v>148</v>
      </c>
      <c r="AJ28" s="12">
        <v>24</v>
      </c>
      <c r="AK28" s="12">
        <v>34</v>
      </c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</row>
    <row r="29" spans="1:80" ht="14.5" x14ac:dyDescent="0.35">
      <c r="A29" s="70">
        <v>27</v>
      </c>
      <c r="B29" s="12">
        <v>6562</v>
      </c>
      <c r="C29" s="12">
        <v>6500</v>
      </c>
      <c r="D29" s="12">
        <v>316</v>
      </c>
      <c r="E29" s="12">
        <v>6805</v>
      </c>
      <c r="F29" s="12">
        <v>6479</v>
      </c>
      <c r="G29" s="12">
        <v>19868</v>
      </c>
      <c r="H29" s="12">
        <v>9079</v>
      </c>
      <c r="I29" s="12">
        <v>647</v>
      </c>
      <c r="J29" s="12">
        <v>14066</v>
      </c>
      <c r="K29" s="12">
        <v>7758</v>
      </c>
      <c r="L29" s="12">
        <v>21836</v>
      </c>
      <c r="M29" s="12">
        <v>14269</v>
      </c>
      <c r="N29" s="12">
        <v>7451</v>
      </c>
      <c r="O29" s="12">
        <v>290</v>
      </c>
      <c r="P29" s="12">
        <v>13929</v>
      </c>
      <c r="Q29" s="12">
        <v>7921</v>
      </c>
      <c r="R29" s="12">
        <v>21866</v>
      </c>
      <c r="S29" s="12">
        <v>18933</v>
      </c>
      <c r="T29" s="12">
        <v>10750</v>
      </c>
      <c r="U29" s="12">
        <v>1031</v>
      </c>
      <c r="V29" s="12">
        <v>613</v>
      </c>
      <c r="W29" s="12">
        <v>295</v>
      </c>
      <c r="X29" s="12">
        <v>10680</v>
      </c>
      <c r="Y29" s="12">
        <v>7736</v>
      </c>
      <c r="Z29" s="12">
        <v>18467</v>
      </c>
      <c r="AA29" s="12">
        <v>10042</v>
      </c>
      <c r="AB29" s="12">
        <v>7498</v>
      </c>
      <c r="AC29" s="12">
        <v>1033</v>
      </c>
      <c r="AD29" s="12">
        <v>10846</v>
      </c>
      <c r="AE29" s="12">
        <v>7468</v>
      </c>
      <c r="AF29" s="12">
        <v>18383</v>
      </c>
      <c r="AG29" s="12">
        <v>18514</v>
      </c>
      <c r="AH29" s="12">
        <v>13034</v>
      </c>
      <c r="AI29" s="12">
        <v>333</v>
      </c>
      <c r="AJ29" s="12">
        <v>37</v>
      </c>
      <c r="AK29" s="12">
        <v>97</v>
      </c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</row>
    <row r="30" spans="1:80" ht="14.5" x14ac:dyDescent="0.35">
      <c r="A30" s="70">
        <v>28</v>
      </c>
      <c r="B30" s="12">
        <v>6418</v>
      </c>
      <c r="C30" s="12">
        <v>7411</v>
      </c>
      <c r="D30" s="12">
        <v>271</v>
      </c>
      <c r="E30" s="12">
        <v>6546</v>
      </c>
      <c r="F30" s="12">
        <v>7540</v>
      </c>
      <c r="G30" s="12">
        <v>21053</v>
      </c>
      <c r="H30" s="12">
        <v>10852</v>
      </c>
      <c r="I30" s="12">
        <v>653</v>
      </c>
      <c r="J30" s="12">
        <v>14817</v>
      </c>
      <c r="K30" s="12">
        <v>9323</v>
      </c>
      <c r="L30" s="12">
        <v>24161</v>
      </c>
      <c r="M30" s="12">
        <v>14938</v>
      </c>
      <c r="N30" s="12">
        <v>9110</v>
      </c>
      <c r="O30" s="12">
        <v>228</v>
      </c>
      <c r="P30" s="12">
        <v>14525</v>
      </c>
      <c r="Q30" s="12">
        <v>9644</v>
      </c>
      <c r="R30" s="12">
        <v>24185</v>
      </c>
      <c r="S30" s="12">
        <v>18776</v>
      </c>
      <c r="T30" s="12">
        <v>12623</v>
      </c>
      <c r="U30" s="12">
        <v>987</v>
      </c>
      <c r="V30" s="12">
        <v>657</v>
      </c>
      <c r="W30" s="12">
        <v>221</v>
      </c>
      <c r="X30" s="12">
        <v>9760</v>
      </c>
      <c r="Y30" s="12">
        <v>8206</v>
      </c>
      <c r="Z30" s="12">
        <v>18000</v>
      </c>
      <c r="AA30" s="12">
        <v>9254</v>
      </c>
      <c r="AB30" s="12">
        <v>7963</v>
      </c>
      <c r="AC30" s="12">
        <v>879</v>
      </c>
      <c r="AD30" s="12">
        <v>10042</v>
      </c>
      <c r="AE30" s="12">
        <v>7853</v>
      </c>
      <c r="AF30" s="12">
        <v>17942</v>
      </c>
      <c r="AG30" s="12">
        <v>16406</v>
      </c>
      <c r="AH30" s="12">
        <v>14725</v>
      </c>
      <c r="AI30" s="12">
        <v>246</v>
      </c>
      <c r="AJ30" s="12">
        <v>41</v>
      </c>
      <c r="AK30" s="12">
        <v>68</v>
      </c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</row>
    <row r="31" spans="1:80" ht="14.5" x14ac:dyDescent="0.35">
      <c r="A31" s="70">
        <v>29</v>
      </c>
      <c r="B31" s="12">
        <v>5777</v>
      </c>
      <c r="C31" s="12">
        <v>10116</v>
      </c>
      <c r="D31" s="12">
        <v>330</v>
      </c>
      <c r="E31" s="12">
        <v>5959</v>
      </c>
      <c r="F31" s="12">
        <v>10331</v>
      </c>
      <c r="G31" s="12">
        <v>19050</v>
      </c>
      <c r="H31" s="12">
        <v>14035</v>
      </c>
      <c r="I31" s="12">
        <v>721</v>
      </c>
      <c r="J31" s="12">
        <v>13904</v>
      </c>
      <c r="K31" s="12">
        <v>11658</v>
      </c>
      <c r="L31" s="12">
        <v>25579</v>
      </c>
      <c r="M31" s="12">
        <v>13692</v>
      </c>
      <c r="N31" s="12">
        <v>11696</v>
      </c>
      <c r="O31" s="12">
        <v>313</v>
      </c>
      <c r="P31" s="12">
        <v>13237</v>
      </c>
      <c r="Q31" s="12">
        <v>12327</v>
      </c>
      <c r="R31" s="12">
        <v>25577</v>
      </c>
      <c r="S31" s="12">
        <v>17095</v>
      </c>
      <c r="T31" s="12">
        <v>15714</v>
      </c>
      <c r="U31" s="12">
        <v>1168</v>
      </c>
      <c r="V31" s="12">
        <v>643</v>
      </c>
      <c r="W31" s="12">
        <v>261</v>
      </c>
      <c r="X31" s="12">
        <v>11012</v>
      </c>
      <c r="Y31" s="12">
        <v>10439</v>
      </c>
      <c r="Z31" s="12">
        <v>21483</v>
      </c>
      <c r="AA31" s="12">
        <v>10020</v>
      </c>
      <c r="AB31" s="12">
        <v>10389</v>
      </c>
      <c r="AC31" s="12">
        <v>1158</v>
      </c>
      <c r="AD31" s="12">
        <v>11102</v>
      </c>
      <c r="AE31" s="12">
        <v>10204</v>
      </c>
      <c r="AF31" s="12">
        <v>21361</v>
      </c>
      <c r="AG31" s="12">
        <v>16194</v>
      </c>
      <c r="AH31" s="12">
        <v>17099</v>
      </c>
      <c r="AI31" s="12">
        <v>332</v>
      </c>
      <c r="AJ31" s="12">
        <v>65</v>
      </c>
      <c r="AK31" s="12">
        <v>85</v>
      </c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</row>
    <row r="32" spans="1:80" ht="14.5" x14ac:dyDescent="0.35">
      <c r="A32" s="70">
        <v>30</v>
      </c>
      <c r="B32" s="12">
        <v>5345</v>
      </c>
      <c r="C32" s="12">
        <v>10428</v>
      </c>
      <c r="D32" s="12">
        <v>311</v>
      </c>
      <c r="E32" s="12">
        <v>5573</v>
      </c>
      <c r="F32" s="12">
        <v>10513</v>
      </c>
      <c r="G32" s="12">
        <v>13906</v>
      </c>
      <c r="H32" s="12">
        <v>12122</v>
      </c>
      <c r="I32" s="12">
        <v>560</v>
      </c>
      <c r="J32" s="12">
        <v>10714</v>
      </c>
      <c r="K32" s="12">
        <v>10333</v>
      </c>
      <c r="L32" s="12">
        <v>21072</v>
      </c>
      <c r="M32" s="12">
        <v>10778</v>
      </c>
      <c r="N32" s="12">
        <v>10172</v>
      </c>
      <c r="O32" s="12">
        <v>223</v>
      </c>
      <c r="P32" s="12">
        <v>10243</v>
      </c>
      <c r="Q32" s="12">
        <v>10841</v>
      </c>
      <c r="R32" s="12">
        <v>21109</v>
      </c>
      <c r="S32" s="12">
        <v>14072</v>
      </c>
      <c r="T32" s="12">
        <v>15326</v>
      </c>
      <c r="U32" s="12">
        <v>1005</v>
      </c>
      <c r="V32" s="12">
        <v>564</v>
      </c>
      <c r="W32" s="12">
        <v>207</v>
      </c>
      <c r="X32" s="12">
        <v>7713</v>
      </c>
      <c r="Y32" s="12">
        <v>8773</v>
      </c>
      <c r="Z32" s="12">
        <v>16524</v>
      </c>
      <c r="AA32" s="12">
        <v>7200</v>
      </c>
      <c r="AB32" s="12">
        <v>8588</v>
      </c>
      <c r="AC32" s="12">
        <v>860</v>
      </c>
      <c r="AD32" s="12">
        <v>7980</v>
      </c>
      <c r="AE32" s="12">
        <v>8452</v>
      </c>
      <c r="AF32" s="12">
        <v>16467</v>
      </c>
      <c r="AG32" s="12">
        <v>11205</v>
      </c>
      <c r="AH32" s="12">
        <v>13863</v>
      </c>
      <c r="AI32" s="12">
        <v>301</v>
      </c>
      <c r="AJ32" s="12">
        <v>67</v>
      </c>
      <c r="AK32" s="12">
        <v>71</v>
      </c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</row>
    <row r="33" spans="1:80" ht="14.5" x14ac:dyDescent="0.35">
      <c r="A33" s="70">
        <v>31</v>
      </c>
      <c r="B33" s="12">
        <v>3911</v>
      </c>
      <c r="C33" s="12">
        <v>14613</v>
      </c>
      <c r="D33" s="12">
        <v>448</v>
      </c>
      <c r="E33" s="12">
        <v>4320</v>
      </c>
      <c r="F33" s="12">
        <v>14428</v>
      </c>
      <c r="G33" s="12">
        <v>13319</v>
      </c>
      <c r="H33" s="12">
        <v>19219</v>
      </c>
      <c r="I33" s="12">
        <v>712</v>
      </c>
      <c r="J33" s="12">
        <v>9705</v>
      </c>
      <c r="K33" s="12">
        <v>15799</v>
      </c>
      <c r="L33" s="12">
        <v>25541</v>
      </c>
      <c r="M33" s="12">
        <v>9759</v>
      </c>
      <c r="N33" s="12">
        <v>15559</v>
      </c>
      <c r="O33" s="12">
        <v>299</v>
      </c>
      <c r="P33" s="12">
        <v>9295</v>
      </c>
      <c r="Q33" s="12">
        <v>16279</v>
      </c>
      <c r="R33" s="12">
        <v>25604</v>
      </c>
      <c r="S33" s="12">
        <v>12377</v>
      </c>
      <c r="T33" s="12">
        <v>23538</v>
      </c>
      <c r="U33" s="12">
        <v>1146</v>
      </c>
      <c r="V33" s="12">
        <v>580</v>
      </c>
      <c r="W33" s="12">
        <v>308</v>
      </c>
      <c r="X33" s="12">
        <v>8888</v>
      </c>
      <c r="Y33" s="12">
        <v>14213</v>
      </c>
      <c r="Z33" s="12">
        <v>23146</v>
      </c>
      <c r="AA33" s="12">
        <v>8426</v>
      </c>
      <c r="AB33" s="12">
        <v>13739</v>
      </c>
      <c r="AC33" s="12">
        <v>1112</v>
      </c>
      <c r="AD33" s="12">
        <v>9588</v>
      </c>
      <c r="AE33" s="12">
        <v>13385</v>
      </c>
      <c r="AF33" s="12">
        <v>23037</v>
      </c>
      <c r="AG33" s="12">
        <v>14616</v>
      </c>
      <c r="AH33" s="12">
        <v>21787</v>
      </c>
      <c r="AI33" s="12">
        <v>373</v>
      </c>
      <c r="AJ33" s="12">
        <v>131</v>
      </c>
      <c r="AK33" s="12">
        <v>97</v>
      </c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</row>
    <row r="34" spans="1:80" ht="14.5" x14ac:dyDescent="0.35">
      <c r="A34" s="70">
        <v>32</v>
      </c>
      <c r="B34" s="12">
        <v>4442</v>
      </c>
      <c r="C34" s="12">
        <v>18329</v>
      </c>
      <c r="D34" s="12">
        <v>365</v>
      </c>
      <c r="E34" s="12">
        <v>5270</v>
      </c>
      <c r="F34" s="12">
        <v>17709</v>
      </c>
      <c r="G34" s="12">
        <v>12250</v>
      </c>
      <c r="H34" s="12">
        <v>18827</v>
      </c>
      <c r="I34" s="12">
        <v>521</v>
      </c>
      <c r="J34" s="12">
        <v>8746</v>
      </c>
      <c r="K34" s="12">
        <v>15463</v>
      </c>
      <c r="L34" s="12">
        <v>24240</v>
      </c>
      <c r="M34" s="12">
        <v>8822</v>
      </c>
      <c r="N34" s="12">
        <v>15315</v>
      </c>
      <c r="O34" s="12">
        <v>272</v>
      </c>
      <c r="P34" s="12">
        <v>8515</v>
      </c>
      <c r="Q34" s="12">
        <v>15696</v>
      </c>
      <c r="R34" s="12">
        <v>24243</v>
      </c>
      <c r="S34" s="12">
        <v>11409</v>
      </c>
      <c r="T34" s="12">
        <v>22975</v>
      </c>
      <c r="U34" s="12">
        <v>896</v>
      </c>
      <c r="V34" s="12">
        <v>391</v>
      </c>
      <c r="W34" s="12">
        <v>238</v>
      </c>
      <c r="X34" s="12">
        <v>8179</v>
      </c>
      <c r="Y34" s="12">
        <v>13833</v>
      </c>
      <c r="Z34" s="12">
        <v>22050</v>
      </c>
      <c r="AA34" s="12">
        <v>7806</v>
      </c>
      <c r="AB34" s="12">
        <v>13060</v>
      </c>
      <c r="AC34" s="12">
        <v>1381</v>
      </c>
      <c r="AD34" s="12">
        <v>8926</v>
      </c>
      <c r="AE34" s="12">
        <v>12956</v>
      </c>
      <c r="AF34" s="12">
        <v>21929</v>
      </c>
      <c r="AG34" s="12">
        <v>13958</v>
      </c>
      <c r="AH34" s="12">
        <v>19889</v>
      </c>
      <c r="AI34" s="12">
        <v>302</v>
      </c>
      <c r="AJ34" s="12">
        <v>139</v>
      </c>
      <c r="AK34" s="12">
        <v>78</v>
      </c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</row>
    <row r="35" spans="1:80" ht="14.5" x14ac:dyDescent="0.35">
      <c r="A35" s="70">
        <v>33</v>
      </c>
      <c r="B35" s="12">
        <v>5698</v>
      </c>
      <c r="C35" s="12">
        <v>8633</v>
      </c>
      <c r="D35" s="12">
        <v>327</v>
      </c>
      <c r="E35" s="12">
        <v>6026</v>
      </c>
      <c r="F35" s="12">
        <v>8397</v>
      </c>
      <c r="G35" s="12">
        <v>14906</v>
      </c>
      <c r="H35" s="12">
        <v>11763</v>
      </c>
      <c r="I35" s="12">
        <v>493</v>
      </c>
      <c r="J35" s="12">
        <v>9998</v>
      </c>
      <c r="K35" s="12">
        <v>9966</v>
      </c>
      <c r="L35" s="12">
        <v>19981</v>
      </c>
      <c r="M35" s="12">
        <v>10191</v>
      </c>
      <c r="N35" s="12">
        <v>9663</v>
      </c>
      <c r="O35" s="12">
        <v>219</v>
      </c>
      <c r="P35" s="12">
        <v>9983</v>
      </c>
      <c r="Q35" s="12">
        <v>9998</v>
      </c>
      <c r="R35" s="12">
        <v>19998</v>
      </c>
      <c r="S35" s="12">
        <v>13461</v>
      </c>
      <c r="T35" s="12">
        <v>14615</v>
      </c>
      <c r="U35" s="12">
        <v>940</v>
      </c>
      <c r="V35" s="12">
        <v>457</v>
      </c>
      <c r="W35" s="12">
        <v>213</v>
      </c>
      <c r="X35" s="12">
        <v>7726</v>
      </c>
      <c r="Y35" s="12">
        <v>9196</v>
      </c>
      <c r="Z35" s="12">
        <v>16951</v>
      </c>
      <c r="AA35" s="12">
        <v>7369</v>
      </c>
      <c r="AB35" s="12">
        <v>8870</v>
      </c>
      <c r="AC35" s="12">
        <v>825</v>
      </c>
      <c r="AD35" s="12">
        <v>8172</v>
      </c>
      <c r="AE35" s="12">
        <v>8705</v>
      </c>
      <c r="AF35" s="12">
        <v>16929</v>
      </c>
      <c r="AG35" s="12">
        <v>13780</v>
      </c>
      <c r="AH35" s="12">
        <v>14516</v>
      </c>
      <c r="AI35" s="12">
        <v>244</v>
      </c>
      <c r="AJ35" s="12">
        <v>64</v>
      </c>
      <c r="AK35" s="12">
        <v>51</v>
      </c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</row>
    <row r="36" spans="1:80" ht="14.5" x14ac:dyDescent="0.35">
      <c r="A36" s="70">
        <v>34</v>
      </c>
      <c r="B36" s="12">
        <v>5528</v>
      </c>
      <c r="C36" s="12">
        <v>10735</v>
      </c>
      <c r="D36" s="12">
        <v>419</v>
      </c>
      <c r="E36" s="12">
        <v>5944</v>
      </c>
      <c r="F36" s="12">
        <v>10537</v>
      </c>
      <c r="G36" s="12">
        <v>15718</v>
      </c>
      <c r="H36" s="12">
        <v>13509</v>
      </c>
      <c r="I36" s="12">
        <v>666</v>
      </c>
      <c r="J36" s="12">
        <v>10884</v>
      </c>
      <c r="K36" s="12">
        <v>11520</v>
      </c>
      <c r="L36" s="12">
        <v>22428</v>
      </c>
      <c r="M36" s="12">
        <v>11070</v>
      </c>
      <c r="N36" s="12">
        <v>11194</v>
      </c>
      <c r="O36" s="12">
        <v>311</v>
      </c>
      <c r="P36" s="12">
        <v>10789</v>
      </c>
      <c r="Q36" s="12">
        <v>11609</v>
      </c>
      <c r="R36" s="12">
        <v>22426</v>
      </c>
      <c r="S36" s="12">
        <v>14372</v>
      </c>
      <c r="T36" s="12">
        <v>16519</v>
      </c>
      <c r="U36" s="12">
        <v>1090</v>
      </c>
      <c r="V36" s="12">
        <v>527</v>
      </c>
      <c r="W36" s="12">
        <v>309</v>
      </c>
      <c r="X36" s="12">
        <v>8824</v>
      </c>
      <c r="Y36" s="12">
        <v>10078</v>
      </c>
      <c r="Z36" s="12">
        <v>18948</v>
      </c>
      <c r="AA36" s="12">
        <v>8243</v>
      </c>
      <c r="AB36" s="12">
        <v>9715</v>
      </c>
      <c r="AC36" s="12">
        <v>1154</v>
      </c>
      <c r="AD36" s="12">
        <v>9476</v>
      </c>
      <c r="AE36" s="12">
        <v>9378</v>
      </c>
      <c r="AF36" s="12">
        <v>18929</v>
      </c>
      <c r="AG36" s="12">
        <v>14880</v>
      </c>
      <c r="AH36" s="12">
        <v>15804</v>
      </c>
      <c r="AI36" s="12">
        <v>338</v>
      </c>
      <c r="AJ36" s="12">
        <v>78</v>
      </c>
      <c r="AK36" s="12">
        <v>98</v>
      </c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</row>
    <row r="37" spans="1:80" ht="14.5" x14ac:dyDescent="0.35">
      <c r="A37" s="70">
        <v>35</v>
      </c>
      <c r="B37" s="12">
        <v>4370</v>
      </c>
      <c r="C37" s="12">
        <v>9685</v>
      </c>
      <c r="D37" s="12">
        <v>375</v>
      </c>
      <c r="E37" s="12">
        <v>4815</v>
      </c>
      <c r="F37" s="12">
        <v>9556</v>
      </c>
      <c r="G37" s="12">
        <v>11918</v>
      </c>
      <c r="H37" s="12">
        <v>12963</v>
      </c>
      <c r="I37" s="12">
        <v>453</v>
      </c>
      <c r="J37" s="12">
        <v>8029</v>
      </c>
      <c r="K37" s="12">
        <v>10510</v>
      </c>
      <c r="L37" s="12">
        <v>18562</v>
      </c>
      <c r="M37" s="12">
        <v>8082</v>
      </c>
      <c r="N37" s="12">
        <v>10333</v>
      </c>
      <c r="O37" s="12">
        <v>226</v>
      </c>
      <c r="P37" s="12">
        <v>7931</v>
      </c>
      <c r="Q37" s="12">
        <v>10589</v>
      </c>
      <c r="R37" s="12">
        <v>18554</v>
      </c>
      <c r="S37" s="12">
        <v>11068</v>
      </c>
      <c r="T37" s="12">
        <v>16304</v>
      </c>
      <c r="U37" s="12">
        <v>961</v>
      </c>
      <c r="V37" s="12">
        <v>426</v>
      </c>
      <c r="W37" s="12">
        <v>250</v>
      </c>
      <c r="X37" s="12">
        <v>7412</v>
      </c>
      <c r="Y37" s="12">
        <v>10477</v>
      </c>
      <c r="Z37" s="12">
        <v>17934</v>
      </c>
      <c r="AA37" s="12">
        <v>6996</v>
      </c>
      <c r="AB37" s="12">
        <v>10188</v>
      </c>
      <c r="AC37" s="12">
        <v>900</v>
      </c>
      <c r="AD37" s="12">
        <v>7925</v>
      </c>
      <c r="AE37" s="12">
        <v>9965</v>
      </c>
      <c r="AF37" s="12">
        <v>17935</v>
      </c>
      <c r="AG37" s="12">
        <v>13277</v>
      </c>
      <c r="AH37" s="12">
        <v>17221</v>
      </c>
      <c r="AI37" s="12">
        <v>260</v>
      </c>
      <c r="AJ37" s="12">
        <v>100</v>
      </c>
      <c r="AK37" s="12">
        <v>85</v>
      </c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</row>
    <row r="38" spans="1:80" ht="14.5" x14ac:dyDescent="0.35">
      <c r="A38" s="70">
        <v>36</v>
      </c>
      <c r="B38" s="12">
        <v>5324</v>
      </c>
      <c r="C38" s="12">
        <v>13430</v>
      </c>
      <c r="D38" s="12">
        <v>414</v>
      </c>
      <c r="E38" s="12">
        <v>6040</v>
      </c>
      <c r="F38" s="12">
        <v>13009</v>
      </c>
      <c r="G38" s="12">
        <v>12153</v>
      </c>
      <c r="H38" s="12">
        <v>13125</v>
      </c>
      <c r="I38" s="12">
        <v>449</v>
      </c>
      <c r="J38" s="12">
        <v>8488</v>
      </c>
      <c r="K38" s="12">
        <v>10732</v>
      </c>
      <c r="L38" s="12">
        <v>19236</v>
      </c>
      <c r="M38" s="12">
        <v>8577</v>
      </c>
      <c r="N38" s="12">
        <v>10504</v>
      </c>
      <c r="O38" s="12">
        <v>233</v>
      </c>
      <c r="P38" s="12">
        <v>8399</v>
      </c>
      <c r="Q38" s="12">
        <v>10816</v>
      </c>
      <c r="R38" s="12">
        <v>19234</v>
      </c>
      <c r="S38" s="12">
        <v>12308</v>
      </c>
      <c r="T38" s="12">
        <v>17113</v>
      </c>
      <c r="U38" s="12">
        <v>861</v>
      </c>
      <c r="V38" s="12">
        <v>404</v>
      </c>
      <c r="W38" s="12">
        <v>208</v>
      </c>
      <c r="X38" s="12">
        <v>6811</v>
      </c>
      <c r="Y38" s="12">
        <v>8039</v>
      </c>
      <c r="Z38" s="12">
        <v>14887</v>
      </c>
      <c r="AA38" s="12">
        <v>6404</v>
      </c>
      <c r="AB38" s="12">
        <v>7577</v>
      </c>
      <c r="AC38" s="12">
        <v>995</v>
      </c>
      <c r="AD38" s="12">
        <v>7452</v>
      </c>
      <c r="AE38" s="12">
        <v>7336</v>
      </c>
      <c r="AF38" s="12">
        <v>14839</v>
      </c>
      <c r="AG38" s="12">
        <v>12299</v>
      </c>
      <c r="AH38" s="12">
        <v>13411</v>
      </c>
      <c r="AI38" s="12">
        <v>227</v>
      </c>
      <c r="AJ38" s="12">
        <v>112</v>
      </c>
      <c r="AK38" s="12">
        <v>55</v>
      </c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</row>
    <row r="39" spans="1:80" ht="14.5" x14ac:dyDescent="0.35">
      <c r="A39" s="70">
        <v>37</v>
      </c>
      <c r="B39" s="12">
        <v>5199</v>
      </c>
      <c r="C39" s="12">
        <v>12766</v>
      </c>
      <c r="D39" s="12">
        <v>301</v>
      </c>
      <c r="E39" s="12">
        <v>5926</v>
      </c>
      <c r="F39" s="12">
        <v>12230</v>
      </c>
      <c r="G39" s="12">
        <v>14162</v>
      </c>
      <c r="H39" s="12">
        <v>16935</v>
      </c>
      <c r="I39" s="12">
        <v>438</v>
      </c>
      <c r="J39" s="12">
        <v>10362</v>
      </c>
      <c r="K39" s="12">
        <v>15157</v>
      </c>
      <c r="L39" s="12">
        <v>25540</v>
      </c>
      <c r="M39" s="12">
        <v>10586</v>
      </c>
      <c r="N39" s="12">
        <v>14882</v>
      </c>
      <c r="O39" s="12">
        <v>233</v>
      </c>
      <c r="P39" s="12">
        <v>10187</v>
      </c>
      <c r="Q39" s="12">
        <v>15344</v>
      </c>
      <c r="R39" s="12">
        <v>25559</v>
      </c>
      <c r="S39" s="12">
        <v>14814</v>
      </c>
      <c r="T39" s="12">
        <v>20987</v>
      </c>
      <c r="U39" s="12">
        <v>808</v>
      </c>
      <c r="V39" s="12">
        <v>328</v>
      </c>
      <c r="W39" s="12">
        <v>184</v>
      </c>
      <c r="X39" s="12">
        <v>9958</v>
      </c>
      <c r="Y39" s="12">
        <v>13611</v>
      </c>
      <c r="Z39" s="12">
        <v>23624</v>
      </c>
      <c r="AA39" s="12">
        <v>9487</v>
      </c>
      <c r="AB39" s="12">
        <v>12849</v>
      </c>
      <c r="AC39" s="12">
        <v>1567</v>
      </c>
      <c r="AD39" s="12">
        <v>11663</v>
      </c>
      <c r="AE39" s="12">
        <v>11841</v>
      </c>
      <c r="AF39" s="12">
        <v>23575</v>
      </c>
      <c r="AG39" s="12">
        <v>17153</v>
      </c>
      <c r="AH39" s="12">
        <v>19989</v>
      </c>
      <c r="AI39" s="12">
        <v>244</v>
      </c>
      <c r="AJ39" s="12">
        <v>109</v>
      </c>
      <c r="AK39" s="12">
        <v>77</v>
      </c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</row>
    <row r="40" spans="1:80" ht="14.5" x14ac:dyDescent="0.35">
      <c r="A40" s="70">
        <v>38</v>
      </c>
      <c r="B40" s="12">
        <v>4855</v>
      </c>
      <c r="C40" s="12">
        <v>18985</v>
      </c>
      <c r="D40" s="12">
        <v>450</v>
      </c>
      <c r="E40" s="12">
        <v>5684</v>
      </c>
      <c r="F40" s="12">
        <v>18413</v>
      </c>
      <c r="G40" s="12">
        <v>12391</v>
      </c>
      <c r="H40" s="12">
        <v>21118</v>
      </c>
      <c r="I40" s="12">
        <v>549</v>
      </c>
      <c r="J40" s="12">
        <v>9623</v>
      </c>
      <c r="K40" s="12">
        <v>18587</v>
      </c>
      <c r="L40" s="12">
        <v>28233</v>
      </c>
      <c r="M40" s="12">
        <v>9990</v>
      </c>
      <c r="N40" s="12">
        <v>18135</v>
      </c>
      <c r="O40" s="12">
        <v>287</v>
      </c>
      <c r="P40" s="12">
        <v>9474</v>
      </c>
      <c r="Q40" s="12">
        <v>18750</v>
      </c>
      <c r="R40" s="12">
        <v>28242</v>
      </c>
      <c r="S40" s="12">
        <v>12043</v>
      </c>
      <c r="T40" s="12">
        <v>26681</v>
      </c>
      <c r="U40" s="12">
        <v>1196</v>
      </c>
      <c r="V40" s="12">
        <v>341</v>
      </c>
      <c r="W40" s="12">
        <v>239</v>
      </c>
      <c r="X40" s="12">
        <v>9020</v>
      </c>
      <c r="Y40" s="12">
        <v>15998</v>
      </c>
      <c r="Z40" s="12">
        <v>25059</v>
      </c>
      <c r="AA40" s="12">
        <v>8584</v>
      </c>
      <c r="AB40" s="12">
        <v>14582</v>
      </c>
      <c r="AC40" s="12">
        <v>2113</v>
      </c>
      <c r="AD40" s="12">
        <v>11471</v>
      </c>
      <c r="AE40" s="12">
        <v>13551</v>
      </c>
      <c r="AF40" s="12">
        <v>25063</v>
      </c>
      <c r="AG40" s="12">
        <v>14815</v>
      </c>
      <c r="AH40" s="12">
        <v>24836</v>
      </c>
      <c r="AI40" s="12">
        <v>334</v>
      </c>
      <c r="AJ40" s="12">
        <v>150</v>
      </c>
      <c r="AK40" s="12">
        <v>97</v>
      </c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</row>
    <row r="41" spans="1:80" ht="14.5" x14ac:dyDescent="0.35">
      <c r="A41" s="70">
        <v>39</v>
      </c>
      <c r="B41" s="12">
        <v>4314</v>
      </c>
      <c r="C41" s="12">
        <v>13920</v>
      </c>
      <c r="D41" s="12">
        <v>351</v>
      </c>
      <c r="E41" s="12">
        <v>4671</v>
      </c>
      <c r="F41" s="12">
        <v>13740</v>
      </c>
      <c r="G41" s="12">
        <v>17675</v>
      </c>
      <c r="H41" s="12">
        <v>19862</v>
      </c>
      <c r="I41" s="12">
        <v>668</v>
      </c>
      <c r="J41" s="12">
        <v>13481</v>
      </c>
      <c r="K41" s="12">
        <v>18335</v>
      </c>
      <c r="L41" s="12">
        <v>31849</v>
      </c>
      <c r="M41" s="12">
        <v>14103</v>
      </c>
      <c r="N41" s="12">
        <v>17568</v>
      </c>
      <c r="O41" s="12">
        <v>339</v>
      </c>
      <c r="P41" s="12">
        <v>13524</v>
      </c>
      <c r="Q41" s="12">
        <v>18354</v>
      </c>
      <c r="R41" s="12">
        <v>31903</v>
      </c>
      <c r="S41" s="12">
        <v>16004</v>
      </c>
      <c r="T41" s="12">
        <v>23155</v>
      </c>
      <c r="U41" s="12">
        <v>1348</v>
      </c>
      <c r="V41" s="12">
        <v>615</v>
      </c>
      <c r="W41" s="12">
        <v>259</v>
      </c>
      <c r="X41" s="12">
        <v>10227</v>
      </c>
      <c r="Y41" s="12">
        <v>14894</v>
      </c>
      <c r="Z41" s="12">
        <v>25207</v>
      </c>
      <c r="AA41" s="12">
        <v>9617</v>
      </c>
      <c r="AB41" s="12">
        <v>13678</v>
      </c>
      <c r="AC41" s="12">
        <v>1985</v>
      </c>
      <c r="AD41" s="12">
        <v>11876</v>
      </c>
      <c r="AE41" s="12">
        <v>13188</v>
      </c>
      <c r="AF41" s="12">
        <v>25160</v>
      </c>
      <c r="AG41" s="12">
        <v>14391</v>
      </c>
      <c r="AH41" s="12">
        <v>21167</v>
      </c>
      <c r="AI41" s="12">
        <v>325</v>
      </c>
      <c r="AJ41" s="12">
        <v>68</v>
      </c>
      <c r="AK41" s="12">
        <v>66</v>
      </c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</row>
    <row r="42" spans="1:80" ht="14.5" x14ac:dyDescent="0.35">
      <c r="A42" s="70">
        <v>40</v>
      </c>
      <c r="B42" s="12">
        <v>6325</v>
      </c>
      <c r="C42" s="12">
        <v>6470</v>
      </c>
      <c r="D42" s="12">
        <v>340</v>
      </c>
      <c r="E42" s="12">
        <v>6661</v>
      </c>
      <c r="F42" s="12">
        <v>6166</v>
      </c>
      <c r="G42" s="12">
        <v>17547</v>
      </c>
      <c r="H42" s="12">
        <v>8117</v>
      </c>
      <c r="I42" s="12">
        <v>459</v>
      </c>
      <c r="J42" s="12">
        <v>13855</v>
      </c>
      <c r="K42" s="12">
        <v>7685</v>
      </c>
      <c r="L42" s="12">
        <v>21557</v>
      </c>
      <c r="M42" s="12">
        <v>14106</v>
      </c>
      <c r="N42" s="12">
        <v>7342</v>
      </c>
      <c r="O42" s="12">
        <v>232</v>
      </c>
      <c r="P42" s="12">
        <v>13828</v>
      </c>
      <c r="Q42" s="12">
        <v>7755</v>
      </c>
      <c r="R42" s="12">
        <v>21592</v>
      </c>
      <c r="S42" s="12">
        <v>19941</v>
      </c>
      <c r="T42" s="12">
        <v>11275</v>
      </c>
      <c r="U42" s="12">
        <v>1061</v>
      </c>
      <c r="V42" s="12">
        <v>441</v>
      </c>
      <c r="W42" s="12">
        <v>275</v>
      </c>
      <c r="X42" s="12">
        <v>10855</v>
      </c>
      <c r="Y42" s="12">
        <v>7570</v>
      </c>
      <c r="Z42" s="12">
        <v>18483</v>
      </c>
      <c r="AA42" s="12">
        <v>10772</v>
      </c>
      <c r="AB42" s="12">
        <v>6775</v>
      </c>
      <c r="AC42" s="12">
        <v>1085</v>
      </c>
      <c r="AD42" s="12">
        <v>11662</v>
      </c>
      <c r="AE42" s="12">
        <v>6777</v>
      </c>
      <c r="AF42" s="12">
        <v>18490</v>
      </c>
      <c r="AG42" s="12">
        <v>19490</v>
      </c>
      <c r="AH42" s="12">
        <v>11637</v>
      </c>
      <c r="AI42" s="12">
        <v>288</v>
      </c>
      <c r="AJ42" s="12">
        <v>55</v>
      </c>
      <c r="AK42" s="12">
        <v>60</v>
      </c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</row>
    <row r="43" spans="1:80" ht="14.5" x14ac:dyDescent="0.35">
      <c r="A43" s="70">
        <v>41</v>
      </c>
      <c r="B43" s="12">
        <v>3546</v>
      </c>
      <c r="C43" s="12">
        <v>9809</v>
      </c>
      <c r="D43" s="12">
        <v>386</v>
      </c>
      <c r="E43" s="12">
        <v>3944</v>
      </c>
      <c r="F43" s="12">
        <v>9797</v>
      </c>
      <c r="G43" s="12">
        <v>14315</v>
      </c>
      <c r="H43" s="12">
        <v>17788</v>
      </c>
      <c r="I43" s="12">
        <v>643</v>
      </c>
      <c r="J43" s="12">
        <v>10637</v>
      </c>
      <c r="K43" s="12">
        <v>16154</v>
      </c>
      <c r="L43" s="12">
        <v>26833</v>
      </c>
      <c r="M43" s="12">
        <v>11045</v>
      </c>
      <c r="N43" s="12">
        <v>15563</v>
      </c>
      <c r="O43" s="12">
        <v>317</v>
      </c>
      <c r="P43" s="12">
        <v>10501</v>
      </c>
      <c r="Q43" s="12">
        <v>16319</v>
      </c>
      <c r="R43" s="12">
        <v>26848</v>
      </c>
      <c r="S43" s="12">
        <v>13247</v>
      </c>
      <c r="T43" s="12">
        <v>22071</v>
      </c>
      <c r="U43" s="12">
        <v>1334</v>
      </c>
      <c r="V43" s="12">
        <v>560</v>
      </c>
      <c r="W43" s="12">
        <v>286</v>
      </c>
      <c r="X43" s="12">
        <v>8402</v>
      </c>
      <c r="Y43" s="12">
        <v>14720</v>
      </c>
      <c r="Z43" s="12">
        <v>23188</v>
      </c>
      <c r="AA43" s="12">
        <v>8027</v>
      </c>
      <c r="AB43" s="12">
        <v>13664</v>
      </c>
      <c r="AC43" s="12">
        <v>1636</v>
      </c>
      <c r="AD43" s="12">
        <v>9775</v>
      </c>
      <c r="AE43" s="12">
        <v>13363</v>
      </c>
      <c r="AF43" s="12">
        <v>23202</v>
      </c>
      <c r="AG43" s="12">
        <v>12839</v>
      </c>
      <c r="AH43" s="12">
        <v>21896</v>
      </c>
      <c r="AI43" s="12">
        <v>386</v>
      </c>
      <c r="AJ43" s="12">
        <v>79</v>
      </c>
      <c r="AK43" s="12">
        <v>69</v>
      </c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</row>
    <row r="44" spans="1:80" ht="14.5" x14ac:dyDescent="0.35">
      <c r="A44" s="70">
        <v>42</v>
      </c>
      <c r="B44" s="12">
        <v>8724</v>
      </c>
      <c r="C44" s="12">
        <v>7258</v>
      </c>
      <c r="D44" s="12">
        <v>390</v>
      </c>
      <c r="E44" s="12">
        <v>9095</v>
      </c>
      <c r="F44" s="12">
        <v>6869</v>
      </c>
      <c r="G44" s="12">
        <v>18663</v>
      </c>
      <c r="H44" s="12">
        <v>8242</v>
      </c>
      <c r="I44" s="12">
        <v>453</v>
      </c>
      <c r="J44" s="12">
        <v>14550</v>
      </c>
      <c r="K44" s="12">
        <v>7995</v>
      </c>
      <c r="L44" s="12">
        <v>22574</v>
      </c>
      <c r="M44" s="12">
        <v>14911</v>
      </c>
      <c r="N44" s="12">
        <v>7577</v>
      </c>
      <c r="O44" s="12">
        <v>268</v>
      </c>
      <c r="P44" s="12">
        <v>14524</v>
      </c>
      <c r="Q44" s="12">
        <v>8047</v>
      </c>
      <c r="R44" s="12">
        <v>22597</v>
      </c>
      <c r="S44" s="12">
        <v>21406</v>
      </c>
      <c r="T44" s="12">
        <v>11234</v>
      </c>
      <c r="U44" s="12">
        <v>1112</v>
      </c>
      <c r="V44" s="12">
        <v>417</v>
      </c>
      <c r="W44" s="12">
        <v>255</v>
      </c>
      <c r="X44" s="12">
        <v>13017</v>
      </c>
      <c r="Y44" s="12">
        <v>7990</v>
      </c>
      <c r="Z44" s="12">
        <v>21057</v>
      </c>
      <c r="AA44" s="12">
        <v>13123</v>
      </c>
      <c r="AB44" s="12">
        <v>7005</v>
      </c>
      <c r="AC44" s="12">
        <v>1220</v>
      </c>
      <c r="AD44" s="12">
        <v>13855</v>
      </c>
      <c r="AE44" s="12">
        <v>7164</v>
      </c>
      <c r="AF44" s="12">
        <v>21059</v>
      </c>
      <c r="AG44" s="12">
        <v>24995</v>
      </c>
      <c r="AH44" s="12">
        <v>12057</v>
      </c>
      <c r="AI44" s="12">
        <v>318</v>
      </c>
      <c r="AJ44" s="12">
        <v>61</v>
      </c>
      <c r="AK44" s="12">
        <v>67</v>
      </c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</row>
    <row r="45" spans="1:80" ht="14.5" x14ac:dyDescent="0.35">
      <c r="A45" s="70">
        <v>43</v>
      </c>
      <c r="B45" s="12">
        <v>6498</v>
      </c>
      <c r="C45" s="12">
        <v>5528</v>
      </c>
      <c r="D45" s="12">
        <v>325</v>
      </c>
      <c r="E45" s="12">
        <v>6833</v>
      </c>
      <c r="F45" s="12">
        <v>5216</v>
      </c>
      <c r="G45" s="12">
        <v>18993</v>
      </c>
      <c r="H45" s="12">
        <v>7406</v>
      </c>
      <c r="I45" s="12">
        <v>392</v>
      </c>
      <c r="J45" s="12">
        <v>14720</v>
      </c>
      <c r="K45" s="12">
        <v>6818</v>
      </c>
      <c r="L45" s="12">
        <v>21571</v>
      </c>
      <c r="M45" s="12">
        <v>14890</v>
      </c>
      <c r="N45" s="12">
        <v>6534</v>
      </c>
      <c r="O45" s="12">
        <v>256</v>
      </c>
      <c r="P45" s="12">
        <v>14729</v>
      </c>
      <c r="Q45" s="12">
        <v>6831</v>
      </c>
      <c r="R45" s="12">
        <v>21594</v>
      </c>
      <c r="S45" s="12">
        <v>19669</v>
      </c>
      <c r="T45" s="12">
        <v>10367</v>
      </c>
      <c r="U45" s="12">
        <v>1084</v>
      </c>
      <c r="V45" s="12">
        <v>350</v>
      </c>
      <c r="W45" s="12">
        <v>289</v>
      </c>
      <c r="X45" s="12">
        <v>10367</v>
      </c>
      <c r="Y45" s="12">
        <v>5683</v>
      </c>
      <c r="Z45" s="12">
        <v>16094</v>
      </c>
      <c r="AA45" s="12">
        <v>10340</v>
      </c>
      <c r="AB45" s="12">
        <v>5138</v>
      </c>
      <c r="AC45" s="12">
        <v>802</v>
      </c>
      <c r="AD45" s="12">
        <v>10931</v>
      </c>
      <c r="AE45" s="12">
        <v>5134</v>
      </c>
      <c r="AF45" s="12">
        <v>16103</v>
      </c>
      <c r="AG45" s="12">
        <v>18788</v>
      </c>
      <c r="AH45" s="12">
        <v>9095</v>
      </c>
      <c r="AI45" s="12">
        <v>282</v>
      </c>
      <c r="AJ45" s="12">
        <v>66</v>
      </c>
      <c r="AK45" s="12">
        <v>45</v>
      </c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</row>
    <row r="46" spans="1:80" ht="14.5" x14ac:dyDescent="0.35">
      <c r="A46" s="70">
        <v>44</v>
      </c>
      <c r="B46" s="12">
        <v>6952</v>
      </c>
      <c r="C46" s="12">
        <v>6034</v>
      </c>
      <c r="D46" s="12">
        <v>333</v>
      </c>
      <c r="E46" s="12">
        <v>7329</v>
      </c>
      <c r="F46" s="12">
        <v>5801</v>
      </c>
      <c r="G46" s="12">
        <v>22084</v>
      </c>
      <c r="H46" s="12">
        <v>8052</v>
      </c>
      <c r="I46" s="12">
        <v>403</v>
      </c>
      <c r="J46" s="12">
        <v>17396</v>
      </c>
      <c r="K46" s="12">
        <v>7422</v>
      </c>
      <c r="L46" s="12">
        <v>24845</v>
      </c>
      <c r="M46" s="12">
        <v>17684</v>
      </c>
      <c r="N46" s="12">
        <v>7060</v>
      </c>
      <c r="O46" s="12">
        <v>249</v>
      </c>
      <c r="P46" s="12">
        <v>17362</v>
      </c>
      <c r="Q46" s="12">
        <v>7499</v>
      </c>
      <c r="R46" s="12">
        <v>24902</v>
      </c>
      <c r="S46" s="12">
        <v>22949</v>
      </c>
      <c r="T46" s="12">
        <v>10888</v>
      </c>
      <c r="U46" s="12">
        <v>989</v>
      </c>
      <c r="V46" s="12">
        <v>310</v>
      </c>
      <c r="W46" s="12">
        <v>268</v>
      </c>
      <c r="X46" s="12">
        <v>15467</v>
      </c>
      <c r="Y46" s="12">
        <v>7593</v>
      </c>
      <c r="Z46" s="12">
        <v>23103</v>
      </c>
      <c r="AA46" s="12">
        <v>15497</v>
      </c>
      <c r="AB46" s="12">
        <v>6711</v>
      </c>
      <c r="AC46" s="12">
        <v>1298</v>
      </c>
      <c r="AD46" s="12">
        <v>16353</v>
      </c>
      <c r="AE46" s="12">
        <v>6738</v>
      </c>
      <c r="AF46" s="12">
        <v>23149</v>
      </c>
      <c r="AG46" s="12">
        <v>27267</v>
      </c>
      <c r="AH46" s="12">
        <v>11196</v>
      </c>
      <c r="AI46" s="12">
        <v>318</v>
      </c>
      <c r="AJ46" s="12">
        <v>78</v>
      </c>
      <c r="AK46" s="12">
        <v>72</v>
      </c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</row>
    <row r="47" spans="1:80" ht="14.5" x14ac:dyDescent="0.35">
      <c r="A47" s="70">
        <v>45</v>
      </c>
      <c r="B47" s="12">
        <v>4521</v>
      </c>
      <c r="C47" s="12">
        <v>5378</v>
      </c>
      <c r="D47" s="12">
        <v>312</v>
      </c>
      <c r="E47" s="12">
        <v>5077</v>
      </c>
      <c r="F47" s="12">
        <v>5072</v>
      </c>
      <c r="G47" s="12">
        <v>11209</v>
      </c>
      <c r="H47" s="12">
        <v>6892</v>
      </c>
      <c r="I47" s="12">
        <v>441</v>
      </c>
      <c r="J47" s="12">
        <v>8192</v>
      </c>
      <c r="K47" s="12">
        <v>6163</v>
      </c>
      <c r="L47" s="12">
        <v>14374</v>
      </c>
      <c r="M47" s="12">
        <v>8526</v>
      </c>
      <c r="N47" s="12">
        <v>5683</v>
      </c>
      <c r="O47" s="12">
        <v>255</v>
      </c>
      <c r="P47" s="12">
        <v>7904</v>
      </c>
      <c r="Q47" s="12">
        <v>6481</v>
      </c>
      <c r="R47" s="12">
        <v>14403</v>
      </c>
      <c r="S47" s="12">
        <v>11093</v>
      </c>
      <c r="T47" s="12">
        <v>9092</v>
      </c>
      <c r="U47" s="12">
        <v>933</v>
      </c>
      <c r="V47" s="12">
        <v>224</v>
      </c>
      <c r="W47" s="12">
        <v>234</v>
      </c>
      <c r="X47" s="12">
        <v>6564</v>
      </c>
      <c r="Y47" s="12">
        <v>5576</v>
      </c>
      <c r="Z47" s="12">
        <v>12184</v>
      </c>
      <c r="AA47" s="12">
        <v>6449</v>
      </c>
      <c r="AB47" s="12">
        <v>4839</v>
      </c>
      <c r="AC47" s="12">
        <v>1048</v>
      </c>
      <c r="AD47" s="12">
        <v>8000</v>
      </c>
      <c r="AE47" s="12">
        <v>4088</v>
      </c>
      <c r="AF47" s="12">
        <v>12128</v>
      </c>
      <c r="AG47" s="12">
        <v>13130</v>
      </c>
      <c r="AH47" s="12">
        <v>9166</v>
      </c>
      <c r="AI47" s="12">
        <v>215</v>
      </c>
      <c r="AJ47" s="12">
        <v>58</v>
      </c>
      <c r="AK47" s="12">
        <v>62</v>
      </c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</row>
    <row r="48" spans="1:80" ht="14.5" x14ac:dyDescent="0.35">
      <c r="A48" s="70">
        <v>46</v>
      </c>
      <c r="B48" s="12">
        <v>7950</v>
      </c>
      <c r="C48" s="12">
        <v>2536</v>
      </c>
      <c r="D48" s="12">
        <v>273</v>
      </c>
      <c r="E48" s="12">
        <v>8145</v>
      </c>
      <c r="F48" s="12">
        <v>2574</v>
      </c>
      <c r="G48" s="12">
        <v>20734</v>
      </c>
      <c r="H48" s="12">
        <v>3448</v>
      </c>
      <c r="I48" s="12">
        <v>428</v>
      </c>
      <c r="J48" s="12">
        <v>16248</v>
      </c>
      <c r="K48" s="12">
        <v>3746</v>
      </c>
      <c r="L48" s="12">
        <v>20029</v>
      </c>
      <c r="M48" s="12">
        <v>16596</v>
      </c>
      <c r="N48" s="12">
        <v>3333</v>
      </c>
      <c r="O48" s="12">
        <v>237</v>
      </c>
      <c r="P48" s="12">
        <v>16069</v>
      </c>
      <c r="Q48" s="12">
        <v>3977</v>
      </c>
      <c r="R48" s="12">
        <v>20079</v>
      </c>
      <c r="S48" s="12">
        <v>23766</v>
      </c>
      <c r="T48" s="12">
        <v>4667</v>
      </c>
      <c r="U48" s="12">
        <v>870</v>
      </c>
      <c r="V48" s="12">
        <v>258</v>
      </c>
      <c r="W48" s="12">
        <v>293</v>
      </c>
      <c r="X48" s="12">
        <v>13707</v>
      </c>
      <c r="Y48" s="12">
        <v>3596</v>
      </c>
      <c r="Z48" s="12">
        <v>17363</v>
      </c>
      <c r="AA48" s="12">
        <v>13914</v>
      </c>
      <c r="AB48" s="12">
        <v>2897</v>
      </c>
      <c r="AC48" s="12">
        <v>871</v>
      </c>
      <c r="AD48" s="12">
        <v>14584</v>
      </c>
      <c r="AE48" s="12">
        <v>2719</v>
      </c>
      <c r="AF48" s="12">
        <v>17350</v>
      </c>
      <c r="AG48" s="12">
        <v>25816</v>
      </c>
      <c r="AH48" s="12">
        <v>5721</v>
      </c>
      <c r="AI48" s="12">
        <v>227</v>
      </c>
      <c r="AJ48" s="12">
        <v>23</v>
      </c>
      <c r="AK48" s="12">
        <v>62</v>
      </c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</row>
    <row r="49" spans="1:80" ht="14.5" x14ac:dyDescent="0.35">
      <c r="A49" s="70">
        <v>47</v>
      </c>
      <c r="B49" s="12">
        <v>7694</v>
      </c>
      <c r="C49" s="12">
        <v>4201</v>
      </c>
      <c r="D49" s="12">
        <v>307</v>
      </c>
      <c r="E49" s="12">
        <v>8193</v>
      </c>
      <c r="F49" s="12">
        <v>3955</v>
      </c>
      <c r="G49" s="12">
        <v>19531</v>
      </c>
      <c r="H49" s="12">
        <v>4984</v>
      </c>
      <c r="I49" s="12">
        <v>357</v>
      </c>
      <c r="J49" s="12">
        <v>14595</v>
      </c>
      <c r="K49" s="12">
        <v>4285</v>
      </c>
      <c r="L49" s="12">
        <v>18905</v>
      </c>
      <c r="M49" s="12">
        <v>14901</v>
      </c>
      <c r="N49" s="12">
        <v>3949</v>
      </c>
      <c r="O49" s="12">
        <v>185</v>
      </c>
      <c r="P49" s="12">
        <v>14540</v>
      </c>
      <c r="Q49" s="12">
        <v>4410</v>
      </c>
      <c r="R49" s="12">
        <v>18964</v>
      </c>
      <c r="S49" s="12">
        <v>20338</v>
      </c>
      <c r="T49" s="12">
        <v>6305</v>
      </c>
      <c r="U49" s="12">
        <v>693</v>
      </c>
      <c r="V49" s="12">
        <v>211</v>
      </c>
      <c r="W49" s="12">
        <v>238</v>
      </c>
      <c r="X49" s="12">
        <v>12949</v>
      </c>
      <c r="Y49" s="12">
        <v>4550</v>
      </c>
      <c r="Z49" s="12">
        <v>17542</v>
      </c>
      <c r="AA49" s="12">
        <v>13182</v>
      </c>
      <c r="AB49" s="12">
        <v>3932</v>
      </c>
      <c r="AC49" s="12">
        <v>807</v>
      </c>
      <c r="AD49" s="12">
        <v>13658</v>
      </c>
      <c r="AE49" s="12">
        <v>3704</v>
      </c>
      <c r="AF49" s="12">
        <v>17404</v>
      </c>
      <c r="AG49" s="12">
        <v>24487</v>
      </c>
      <c r="AH49" s="12">
        <v>7211</v>
      </c>
      <c r="AI49" s="12">
        <v>214</v>
      </c>
      <c r="AJ49" s="12">
        <v>63</v>
      </c>
      <c r="AK49" s="12">
        <v>54</v>
      </c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</row>
    <row r="50" spans="1:80" ht="14.5" x14ac:dyDescent="0.35">
      <c r="A50" s="70">
        <v>48</v>
      </c>
      <c r="B50" s="12">
        <v>5253</v>
      </c>
      <c r="C50" s="12">
        <v>12141</v>
      </c>
      <c r="D50" s="12">
        <v>401</v>
      </c>
      <c r="E50" s="12">
        <v>5948</v>
      </c>
      <c r="F50" s="12">
        <v>11646</v>
      </c>
      <c r="G50" s="12">
        <v>14422</v>
      </c>
      <c r="H50" s="12">
        <v>14231</v>
      </c>
      <c r="I50" s="12">
        <v>494</v>
      </c>
      <c r="J50" s="12">
        <v>10930</v>
      </c>
      <c r="K50" s="12">
        <v>12975</v>
      </c>
      <c r="L50" s="12">
        <v>23928</v>
      </c>
      <c r="M50" s="12">
        <v>11678</v>
      </c>
      <c r="N50" s="12">
        <v>12287</v>
      </c>
      <c r="O50" s="12">
        <v>226</v>
      </c>
      <c r="P50" s="12">
        <v>10661</v>
      </c>
      <c r="Q50" s="12">
        <v>13278</v>
      </c>
      <c r="R50" s="12">
        <v>23952</v>
      </c>
      <c r="S50" s="12">
        <v>14712</v>
      </c>
      <c r="T50" s="12">
        <v>17876</v>
      </c>
      <c r="U50" s="12">
        <v>949</v>
      </c>
      <c r="V50" s="12">
        <v>288</v>
      </c>
      <c r="W50" s="12">
        <v>202</v>
      </c>
      <c r="X50" s="12">
        <v>8451</v>
      </c>
      <c r="Y50" s="12">
        <v>11144</v>
      </c>
      <c r="Z50" s="12">
        <v>19632</v>
      </c>
      <c r="AA50" s="12">
        <v>8482</v>
      </c>
      <c r="AB50" s="12">
        <v>10162</v>
      </c>
      <c r="AC50" s="12">
        <v>1224</v>
      </c>
      <c r="AD50" s="12">
        <v>11215</v>
      </c>
      <c r="AE50" s="12">
        <v>8463</v>
      </c>
      <c r="AF50" s="12">
        <v>19707</v>
      </c>
      <c r="AG50" s="12">
        <v>14743</v>
      </c>
      <c r="AH50" s="12">
        <v>17075</v>
      </c>
      <c r="AI50" s="12">
        <v>258</v>
      </c>
      <c r="AJ50" s="12">
        <v>67</v>
      </c>
      <c r="AK50" s="12">
        <v>79</v>
      </c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</row>
    <row r="51" spans="1:80" ht="14.5" x14ac:dyDescent="0.35">
      <c r="A51" s="70">
        <v>49</v>
      </c>
      <c r="B51" s="12">
        <v>7659</v>
      </c>
      <c r="C51" s="12">
        <v>8218</v>
      </c>
      <c r="D51" s="12">
        <v>446</v>
      </c>
      <c r="E51" s="12">
        <v>8232</v>
      </c>
      <c r="F51" s="12">
        <v>7844</v>
      </c>
      <c r="G51" s="12">
        <v>15876</v>
      </c>
      <c r="H51" s="12">
        <v>9121</v>
      </c>
      <c r="I51" s="12">
        <v>548</v>
      </c>
      <c r="J51" s="12">
        <v>11660</v>
      </c>
      <c r="K51" s="12">
        <v>8102</v>
      </c>
      <c r="L51" s="12">
        <v>19777</v>
      </c>
      <c r="M51" s="12">
        <v>12018</v>
      </c>
      <c r="N51" s="12">
        <v>7614</v>
      </c>
      <c r="O51" s="12">
        <v>273</v>
      </c>
      <c r="P51" s="12">
        <v>11526</v>
      </c>
      <c r="Q51" s="12">
        <v>8262</v>
      </c>
      <c r="R51" s="12">
        <v>19808</v>
      </c>
      <c r="S51" s="12">
        <v>15827</v>
      </c>
      <c r="T51" s="12">
        <v>11663</v>
      </c>
      <c r="U51" s="12">
        <v>1121</v>
      </c>
      <c r="V51" s="12">
        <v>331</v>
      </c>
      <c r="W51" s="12">
        <v>305</v>
      </c>
      <c r="X51" s="12">
        <v>8985</v>
      </c>
      <c r="Y51" s="12">
        <v>7682</v>
      </c>
      <c r="Z51" s="12">
        <v>16696</v>
      </c>
      <c r="AA51" s="12">
        <v>8974</v>
      </c>
      <c r="AB51" s="12">
        <v>6924</v>
      </c>
      <c r="AC51" s="12">
        <v>1036</v>
      </c>
      <c r="AD51" s="12">
        <v>9793</v>
      </c>
      <c r="AE51" s="12">
        <v>6686</v>
      </c>
      <c r="AF51" s="12">
        <v>16517</v>
      </c>
      <c r="AG51" s="12">
        <v>17173</v>
      </c>
      <c r="AH51" s="12">
        <v>12186</v>
      </c>
      <c r="AI51" s="12">
        <v>272</v>
      </c>
      <c r="AJ51" s="12">
        <v>67</v>
      </c>
      <c r="AK51" s="12">
        <v>64</v>
      </c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</row>
    <row r="52" spans="1:80" ht="14.5" x14ac:dyDescent="0.35">
      <c r="A52" s="70">
        <v>50</v>
      </c>
      <c r="B52" s="12">
        <v>6006</v>
      </c>
      <c r="C52" s="12">
        <v>12414</v>
      </c>
      <c r="D52" s="12">
        <v>457</v>
      </c>
      <c r="E52" s="12">
        <v>6518</v>
      </c>
      <c r="F52" s="12">
        <v>12131</v>
      </c>
      <c r="G52" s="12">
        <v>16566</v>
      </c>
      <c r="H52" s="12">
        <v>16636</v>
      </c>
      <c r="I52" s="12">
        <v>814</v>
      </c>
      <c r="J52" s="12">
        <v>12159</v>
      </c>
      <c r="K52" s="12">
        <v>15494</v>
      </c>
      <c r="L52" s="12">
        <v>27680</v>
      </c>
      <c r="M52" s="12">
        <v>12951</v>
      </c>
      <c r="N52" s="12">
        <v>14658</v>
      </c>
      <c r="O52" s="12">
        <v>263</v>
      </c>
      <c r="P52" s="12">
        <v>11531</v>
      </c>
      <c r="Q52" s="12">
        <v>16142</v>
      </c>
      <c r="R52" s="12">
        <v>27699</v>
      </c>
      <c r="S52" s="12">
        <v>14219</v>
      </c>
      <c r="T52" s="12">
        <v>19864</v>
      </c>
      <c r="U52" s="12">
        <v>1545</v>
      </c>
      <c r="V52" s="12">
        <v>393</v>
      </c>
      <c r="W52" s="12">
        <v>249</v>
      </c>
      <c r="X52" s="12">
        <v>10015</v>
      </c>
      <c r="Y52" s="12">
        <v>14528</v>
      </c>
      <c r="Z52" s="12">
        <v>24591</v>
      </c>
      <c r="AA52" s="12">
        <v>10035</v>
      </c>
      <c r="AB52" s="12">
        <v>13001</v>
      </c>
      <c r="AC52" s="12">
        <v>1738</v>
      </c>
      <c r="AD52" s="12">
        <v>12967</v>
      </c>
      <c r="AE52" s="12">
        <v>11276</v>
      </c>
      <c r="AF52" s="12">
        <v>24289</v>
      </c>
      <c r="AG52" s="12">
        <v>15031</v>
      </c>
      <c r="AH52" s="12">
        <v>22529</v>
      </c>
      <c r="AI52" s="12">
        <v>366</v>
      </c>
      <c r="AJ52" s="12">
        <v>66</v>
      </c>
      <c r="AK52" s="12">
        <v>65</v>
      </c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</row>
    <row r="53" spans="1:80" ht="14.5" x14ac:dyDescent="0.35">
      <c r="A53" s="70">
        <v>51</v>
      </c>
      <c r="B53" s="12">
        <v>6432</v>
      </c>
      <c r="C53" s="12">
        <v>11614</v>
      </c>
      <c r="D53" s="12">
        <v>458</v>
      </c>
      <c r="E53" s="12">
        <v>7065</v>
      </c>
      <c r="F53" s="12">
        <v>11115</v>
      </c>
      <c r="G53" s="12">
        <v>13405</v>
      </c>
      <c r="H53" s="12">
        <v>12466</v>
      </c>
      <c r="I53" s="12">
        <v>648</v>
      </c>
      <c r="J53" s="12">
        <v>9245</v>
      </c>
      <c r="K53" s="12">
        <v>10253</v>
      </c>
      <c r="L53" s="12">
        <v>19515</v>
      </c>
      <c r="M53" s="12">
        <v>9625</v>
      </c>
      <c r="N53" s="12">
        <v>9747</v>
      </c>
      <c r="O53" s="12">
        <v>273</v>
      </c>
      <c r="P53" s="12">
        <v>9034</v>
      </c>
      <c r="Q53" s="12">
        <v>10494</v>
      </c>
      <c r="R53" s="12">
        <v>19536</v>
      </c>
      <c r="S53" s="12">
        <v>12350</v>
      </c>
      <c r="T53" s="12">
        <v>15673</v>
      </c>
      <c r="U53" s="12">
        <v>1382</v>
      </c>
      <c r="V53" s="12">
        <v>328</v>
      </c>
      <c r="W53" s="12">
        <v>336</v>
      </c>
      <c r="X53" s="12">
        <v>7129</v>
      </c>
      <c r="Y53" s="12">
        <v>8791</v>
      </c>
      <c r="Z53" s="12">
        <v>15943</v>
      </c>
      <c r="AA53" s="12">
        <v>7129</v>
      </c>
      <c r="AB53" s="12">
        <v>7916</v>
      </c>
      <c r="AC53" s="12">
        <v>1144</v>
      </c>
      <c r="AD53" s="12">
        <v>8258</v>
      </c>
      <c r="AE53" s="12">
        <v>7430</v>
      </c>
      <c r="AF53" s="12">
        <v>15734</v>
      </c>
      <c r="AG53" s="12">
        <v>14170</v>
      </c>
      <c r="AH53" s="12">
        <v>15159</v>
      </c>
      <c r="AI53" s="12">
        <v>320</v>
      </c>
      <c r="AJ53" s="12">
        <v>57</v>
      </c>
      <c r="AK53" s="12">
        <v>62</v>
      </c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</row>
    <row r="54" spans="1:80" ht="14.5" x14ac:dyDescent="0.35">
      <c r="A54" s="70">
        <v>52</v>
      </c>
      <c r="B54" s="12">
        <v>7548</v>
      </c>
      <c r="C54" s="12">
        <v>8884</v>
      </c>
      <c r="D54" s="12">
        <v>514</v>
      </c>
      <c r="E54" s="12">
        <v>8198</v>
      </c>
      <c r="F54" s="12">
        <v>8532</v>
      </c>
      <c r="G54" s="12">
        <v>16956</v>
      </c>
      <c r="H54" s="12">
        <v>9829</v>
      </c>
      <c r="I54" s="12">
        <v>621</v>
      </c>
      <c r="J54" s="12">
        <v>12132</v>
      </c>
      <c r="K54" s="12">
        <v>8634</v>
      </c>
      <c r="L54" s="12">
        <v>20790</v>
      </c>
      <c r="M54" s="12">
        <v>12445</v>
      </c>
      <c r="N54" s="12">
        <v>8164</v>
      </c>
      <c r="O54" s="12">
        <v>293</v>
      </c>
      <c r="P54" s="12">
        <v>11943</v>
      </c>
      <c r="Q54" s="12">
        <v>8870</v>
      </c>
      <c r="R54" s="12">
        <v>20824</v>
      </c>
      <c r="S54" s="12">
        <v>15986</v>
      </c>
      <c r="T54" s="12">
        <v>12523</v>
      </c>
      <c r="U54" s="12">
        <v>1284</v>
      </c>
      <c r="V54" s="12">
        <v>376</v>
      </c>
      <c r="W54" s="12">
        <v>291</v>
      </c>
      <c r="X54" s="12">
        <v>9372</v>
      </c>
      <c r="Y54" s="12">
        <v>8042</v>
      </c>
      <c r="Z54" s="12">
        <v>17451</v>
      </c>
      <c r="AA54" s="12">
        <v>9356</v>
      </c>
      <c r="AB54" s="12">
        <v>7236</v>
      </c>
      <c r="AC54" s="12">
        <v>1065</v>
      </c>
      <c r="AD54" s="12">
        <v>10189</v>
      </c>
      <c r="AE54" s="12">
        <v>7016</v>
      </c>
      <c r="AF54" s="12">
        <v>17259</v>
      </c>
      <c r="AG54" s="12">
        <v>17977</v>
      </c>
      <c r="AH54" s="12">
        <v>13408</v>
      </c>
      <c r="AI54" s="12">
        <v>296</v>
      </c>
      <c r="AJ54" s="12">
        <v>78</v>
      </c>
      <c r="AK54" s="12">
        <v>67</v>
      </c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</row>
    <row r="55" spans="1:80" ht="14.5" x14ac:dyDescent="0.35">
      <c r="A55" s="70">
        <v>53</v>
      </c>
      <c r="B55" s="12">
        <v>5736</v>
      </c>
      <c r="C55" s="12">
        <v>12142</v>
      </c>
      <c r="D55" s="12">
        <v>439</v>
      </c>
      <c r="E55" s="12">
        <v>6302</v>
      </c>
      <c r="F55" s="12">
        <v>11797</v>
      </c>
      <c r="G55" s="12">
        <v>15002</v>
      </c>
      <c r="H55" s="12">
        <v>14616</v>
      </c>
      <c r="I55" s="12">
        <v>714</v>
      </c>
      <c r="J55" s="12">
        <v>11243</v>
      </c>
      <c r="K55" s="12">
        <v>12744</v>
      </c>
      <c r="L55" s="12">
        <v>24011</v>
      </c>
      <c r="M55" s="12">
        <v>11791</v>
      </c>
      <c r="N55" s="12">
        <v>12111</v>
      </c>
      <c r="O55" s="12">
        <v>244</v>
      </c>
      <c r="P55" s="12">
        <v>11039</v>
      </c>
      <c r="Q55" s="12">
        <v>12960</v>
      </c>
      <c r="R55" s="12">
        <v>24027</v>
      </c>
      <c r="S55" s="12">
        <v>13649</v>
      </c>
      <c r="T55" s="12">
        <v>18249</v>
      </c>
      <c r="U55" s="12">
        <v>1429</v>
      </c>
      <c r="V55" s="12">
        <v>411</v>
      </c>
      <c r="W55" s="12">
        <v>301</v>
      </c>
      <c r="X55" s="12">
        <v>8463</v>
      </c>
      <c r="Y55" s="12">
        <v>11563</v>
      </c>
      <c r="Z55" s="12">
        <v>20067</v>
      </c>
      <c r="AA55" s="12">
        <v>8592</v>
      </c>
      <c r="AB55" s="12">
        <v>10468</v>
      </c>
      <c r="AC55" s="12">
        <v>1189</v>
      </c>
      <c r="AD55" s="12">
        <v>9809</v>
      </c>
      <c r="AE55" s="12">
        <v>9978</v>
      </c>
      <c r="AF55" s="12">
        <v>19834</v>
      </c>
      <c r="AG55" s="12">
        <v>14402</v>
      </c>
      <c r="AH55" s="12">
        <v>18949</v>
      </c>
      <c r="AI55" s="12">
        <v>314</v>
      </c>
      <c r="AJ55" s="12">
        <v>48</v>
      </c>
      <c r="AK55" s="12">
        <v>51</v>
      </c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</row>
    <row r="56" spans="1:80" ht="14.5" x14ac:dyDescent="0.35">
      <c r="A56" s="70">
        <v>54</v>
      </c>
      <c r="B56" s="12">
        <v>2943</v>
      </c>
      <c r="C56" s="12">
        <v>10980</v>
      </c>
      <c r="D56" s="12">
        <v>354</v>
      </c>
      <c r="E56" s="12">
        <v>3264</v>
      </c>
      <c r="F56" s="12">
        <v>10985</v>
      </c>
      <c r="G56" s="12">
        <v>12359</v>
      </c>
      <c r="H56" s="12">
        <v>18228</v>
      </c>
      <c r="I56" s="12">
        <v>556</v>
      </c>
      <c r="J56" s="12">
        <v>9382</v>
      </c>
      <c r="K56" s="12">
        <v>15909</v>
      </c>
      <c r="L56" s="12">
        <v>25310</v>
      </c>
      <c r="M56" s="12">
        <v>9870</v>
      </c>
      <c r="N56" s="12">
        <v>15275</v>
      </c>
      <c r="O56" s="12">
        <v>297</v>
      </c>
      <c r="P56" s="12">
        <v>9200</v>
      </c>
      <c r="Q56" s="12">
        <v>16149</v>
      </c>
      <c r="R56" s="12">
        <v>25360</v>
      </c>
      <c r="S56" s="12">
        <v>10852</v>
      </c>
      <c r="T56" s="12">
        <v>22756</v>
      </c>
      <c r="U56" s="12">
        <v>1269</v>
      </c>
      <c r="V56" s="12">
        <v>377</v>
      </c>
      <c r="W56" s="12">
        <v>187</v>
      </c>
      <c r="X56" s="12">
        <v>7498</v>
      </c>
      <c r="Y56" s="12">
        <v>13956</v>
      </c>
      <c r="Z56" s="12">
        <v>21513</v>
      </c>
      <c r="AA56" s="12">
        <v>7458</v>
      </c>
      <c r="AB56" s="12">
        <v>12791</v>
      </c>
      <c r="AC56" s="12">
        <v>1428</v>
      </c>
      <c r="AD56" s="12">
        <v>9095</v>
      </c>
      <c r="AE56" s="12">
        <v>12323</v>
      </c>
      <c r="AF56" s="12">
        <v>21476</v>
      </c>
      <c r="AG56" s="12">
        <v>11451</v>
      </c>
      <c r="AH56" s="12">
        <v>22150</v>
      </c>
      <c r="AI56" s="12">
        <v>322</v>
      </c>
      <c r="AJ56" s="12">
        <v>69</v>
      </c>
      <c r="AK56" s="12">
        <v>52</v>
      </c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</row>
    <row r="57" spans="1:80" ht="14.5" x14ac:dyDescent="0.35">
      <c r="A57" s="70">
        <v>55</v>
      </c>
      <c r="B57" s="12">
        <v>5105</v>
      </c>
      <c r="C57" s="12">
        <v>5365</v>
      </c>
      <c r="D57" s="12">
        <v>310</v>
      </c>
      <c r="E57" s="12">
        <v>5512</v>
      </c>
      <c r="F57" s="12">
        <v>5229</v>
      </c>
      <c r="G57" s="12">
        <v>18329</v>
      </c>
      <c r="H57" s="12">
        <v>8944</v>
      </c>
      <c r="I57" s="12">
        <v>457</v>
      </c>
      <c r="J57" s="12">
        <v>14428</v>
      </c>
      <c r="K57" s="12">
        <v>7975</v>
      </c>
      <c r="L57" s="12">
        <v>22423</v>
      </c>
      <c r="M57" s="12">
        <v>14636</v>
      </c>
      <c r="N57" s="12">
        <v>7638</v>
      </c>
      <c r="O57" s="12">
        <v>266</v>
      </c>
      <c r="P57" s="12">
        <v>14325</v>
      </c>
      <c r="Q57" s="12">
        <v>8119</v>
      </c>
      <c r="R57" s="12">
        <v>22466</v>
      </c>
      <c r="S57" s="12">
        <v>18558</v>
      </c>
      <c r="T57" s="12">
        <v>12174</v>
      </c>
      <c r="U57" s="12">
        <v>939</v>
      </c>
      <c r="V57" s="12">
        <v>365</v>
      </c>
      <c r="W57" s="12">
        <v>245</v>
      </c>
      <c r="X57" s="12">
        <v>11902</v>
      </c>
      <c r="Y57" s="12">
        <v>7637</v>
      </c>
      <c r="Z57" s="12">
        <v>19591</v>
      </c>
      <c r="AA57" s="12">
        <v>12006</v>
      </c>
      <c r="AB57" s="12">
        <v>6872</v>
      </c>
      <c r="AC57" s="12">
        <v>915</v>
      </c>
      <c r="AD57" s="12">
        <v>12551</v>
      </c>
      <c r="AE57" s="12">
        <v>7038</v>
      </c>
      <c r="AF57" s="12">
        <v>19637</v>
      </c>
      <c r="AG57" s="12">
        <v>20179</v>
      </c>
      <c r="AH57" s="12">
        <v>12459</v>
      </c>
      <c r="AI57" s="12">
        <v>251</v>
      </c>
      <c r="AJ57" s="12">
        <v>72</v>
      </c>
      <c r="AK57" s="12">
        <v>47</v>
      </c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</row>
    <row r="58" spans="1:80" ht="14.5" x14ac:dyDescent="0.35">
      <c r="A58" s="70">
        <v>56</v>
      </c>
      <c r="B58" s="12">
        <v>9492</v>
      </c>
      <c r="C58" s="12">
        <v>8117</v>
      </c>
      <c r="D58" s="12">
        <v>432</v>
      </c>
      <c r="E58" s="12">
        <v>10064</v>
      </c>
      <c r="F58" s="12">
        <v>7639</v>
      </c>
      <c r="G58" s="12">
        <v>19614</v>
      </c>
      <c r="H58" s="12">
        <v>7932</v>
      </c>
      <c r="I58" s="12">
        <v>472</v>
      </c>
      <c r="J58" s="12">
        <v>16636</v>
      </c>
      <c r="K58" s="12">
        <v>7887</v>
      </c>
      <c r="L58" s="12">
        <v>24547</v>
      </c>
      <c r="M58" s="12">
        <v>16877</v>
      </c>
      <c r="N58" s="12">
        <v>7535</v>
      </c>
      <c r="O58" s="12">
        <v>337</v>
      </c>
      <c r="P58" s="12">
        <v>16322</v>
      </c>
      <c r="Q58" s="12">
        <v>8223</v>
      </c>
      <c r="R58" s="12">
        <v>24574</v>
      </c>
      <c r="S58" s="12">
        <v>21777</v>
      </c>
      <c r="T58" s="12">
        <v>11483</v>
      </c>
      <c r="U58" s="12">
        <v>944</v>
      </c>
      <c r="V58" s="12">
        <v>299</v>
      </c>
      <c r="W58" s="12">
        <v>282</v>
      </c>
      <c r="X58" s="12">
        <v>14733</v>
      </c>
      <c r="Y58" s="12">
        <v>7283</v>
      </c>
      <c r="Z58" s="12">
        <v>22081</v>
      </c>
      <c r="AA58" s="12">
        <v>14686</v>
      </c>
      <c r="AB58" s="12">
        <v>6382</v>
      </c>
      <c r="AC58" s="12">
        <v>1324</v>
      </c>
      <c r="AD58" s="12">
        <v>15843</v>
      </c>
      <c r="AE58" s="12">
        <v>6249</v>
      </c>
      <c r="AF58" s="12">
        <v>22160</v>
      </c>
      <c r="AG58" s="12">
        <v>24745</v>
      </c>
      <c r="AH58" s="12">
        <v>11653</v>
      </c>
      <c r="AI58" s="12">
        <v>279</v>
      </c>
      <c r="AJ58" s="12">
        <v>85</v>
      </c>
      <c r="AK58" s="12">
        <v>72</v>
      </c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</row>
    <row r="59" spans="1:80" ht="14.5" x14ac:dyDescent="0.35">
      <c r="A59" s="70">
        <v>57</v>
      </c>
      <c r="B59" s="12">
        <v>5792</v>
      </c>
      <c r="C59" s="12">
        <v>7340</v>
      </c>
      <c r="D59" s="12">
        <v>368</v>
      </c>
      <c r="E59" s="12">
        <v>6233</v>
      </c>
      <c r="F59" s="12">
        <v>7196</v>
      </c>
      <c r="G59" s="12">
        <v>17526</v>
      </c>
      <c r="H59" s="12">
        <v>10187</v>
      </c>
      <c r="I59" s="12">
        <v>398</v>
      </c>
      <c r="J59" s="12">
        <v>13978</v>
      </c>
      <c r="K59" s="12">
        <v>9091</v>
      </c>
      <c r="L59" s="12">
        <v>23089</v>
      </c>
      <c r="M59" s="12">
        <v>14297</v>
      </c>
      <c r="N59" s="12">
        <v>8625</v>
      </c>
      <c r="O59" s="12">
        <v>270</v>
      </c>
      <c r="P59" s="12">
        <v>13864</v>
      </c>
      <c r="Q59" s="12">
        <v>9242</v>
      </c>
      <c r="R59" s="12">
        <v>23120</v>
      </c>
      <c r="S59" s="12">
        <v>16405</v>
      </c>
      <c r="T59" s="12">
        <v>12350</v>
      </c>
      <c r="U59" s="12">
        <v>909</v>
      </c>
      <c r="V59" s="12">
        <v>306</v>
      </c>
      <c r="W59" s="12">
        <v>210</v>
      </c>
      <c r="X59" s="12">
        <v>11724</v>
      </c>
      <c r="Y59" s="12">
        <v>9239</v>
      </c>
      <c r="Z59" s="12">
        <v>21012</v>
      </c>
      <c r="AA59" s="12">
        <v>11776</v>
      </c>
      <c r="AB59" s="12">
        <v>8393</v>
      </c>
      <c r="AC59" s="12">
        <v>1048</v>
      </c>
      <c r="AD59" s="12">
        <v>12678</v>
      </c>
      <c r="AE59" s="12">
        <v>8299</v>
      </c>
      <c r="AF59" s="12">
        <v>21021</v>
      </c>
      <c r="AG59" s="12">
        <v>18472</v>
      </c>
      <c r="AH59" s="12">
        <v>14452</v>
      </c>
      <c r="AI59" s="12">
        <v>230</v>
      </c>
      <c r="AJ59" s="12">
        <v>66</v>
      </c>
      <c r="AK59" s="12">
        <v>46</v>
      </c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</row>
    <row r="60" spans="1:80" ht="14.5" x14ac:dyDescent="0.35">
      <c r="A60" s="70">
        <v>58</v>
      </c>
      <c r="B60" s="12">
        <v>5423</v>
      </c>
      <c r="C60" s="12">
        <v>13729</v>
      </c>
      <c r="D60" s="12">
        <v>374</v>
      </c>
      <c r="E60" s="12">
        <v>5964</v>
      </c>
      <c r="F60" s="12">
        <v>13487</v>
      </c>
      <c r="G60" s="12">
        <v>14954</v>
      </c>
      <c r="H60" s="12">
        <v>16055</v>
      </c>
      <c r="I60" s="12">
        <v>500</v>
      </c>
      <c r="J60" s="12">
        <v>11966</v>
      </c>
      <c r="K60" s="12">
        <v>14787</v>
      </c>
      <c r="L60" s="12">
        <v>26775</v>
      </c>
      <c r="M60" s="12">
        <v>12308</v>
      </c>
      <c r="N60" s="12">
        <v>14353</v>
      </c>
      <c r="O60" s="12">
        <v>253</v>
      </c>
      <c r="P60" s="12">
        <v>11672</v>
      </c>
      <c r="Q60" s="12">
        <v>15097</v>
      </c>
      <c r="R60" s="12">
        <v>26785</v>
      </c>
      <c r="S60" s="12">
        <v>15081</v>
      </c>
      <c r="T60" s="12">
        <v>20997</v>
      </c>
      <c r="U60" s="12">
        <v>1081</v>
      </c>
      <c r="V60" s="12">
        <v>417</v>
      </c>
      <c r="W60" s="12">
        <v>167</v>
      </c>
      <c r="X60" s="12">
        <v>10385</v>
      </c>
      <c r="Y60" s="12">
        <v>13903</v>
      </c>
      <c r="Z60" s="12">
        <v>24326</v>
      </c>
      <c r="AA60" s="12">
        <v>10419</v>
      </c>
      <c r="AB60" s="12">
        <v>12789</v>
      </c>
      <c r="AC60" s="12">
        <v>1425</v>
      </c>
      <c r="AD60" s="12">
        <v>12148</v>
      </c>
      <c r="AE60" s="12">
        <v>12192</v>
      </c>
      <c r="AF60" s="12">
        <v>24385</v>
      </c>
      <c r="AG60" s="12">
        <v>16492</v>
      </c>
      <c r="AH60" s="12">
        <v>21385</v>
      </c>
      <c r="AI60" s="12">
        <v>268</v>
      </c>
      <c r="AJ60" s="12">
        <v>109</v>
      </c>
      <c r="AK60" s="12">
        <v>56</v>
      </c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</row>
    <row r="61" spans="1:80" ht="14.5" x14ac:dyDescent="0.35">
      <c r="A61" s="70">
        <v>59</v>
      </c>
      <c r="B61" s="12">
        <v>5911</v>
      </c>
      <c r="C61" s="12">
        <v>10910</v>
      </c>
      <c r="D61" s="12">
        <v>322</v>
      </c>
      <c r="E61" s="12">
        <v>6351</v>
      </c>
      <c r="F61" s="12">
        <v>10552</v>
      </c>
      <c r="G61" s="12">
        <v>14284</v>
      </c>
      <c r="H61" s="12">
        <v>14861</v>
      </c>
      <c r="I61" s="12">
        <v>415</v>
      </c>
      <c r="J61" s="12">
        <v>10664</v>
      </c>
      <c r="K61" s="12">
        <v>13170</v>
      </c>
      <c r="L61" s="12">
        <v>23863</v>
      </c>
      <c r="M61" s="12">
        <v>10833</v>
      </c>
      <c r="N61" s="12">
        <v>12843</v>
      </c>
      <c r="O61" s="12">
        <v>280</v>
      </c>
      <c r="P61" s="12">
        <v>10592</v>
      </c>
      <c r="Q61" s="12">
        <v>13259</v>
      </c>
      <c r="R61" s="12">
        <v>23865</v>
      </c>
      <c r="S61" s="12">
        <v>15133</v>
      </c>
      <c r="T61" s="12">
        <v>18914</v>
      </c>
      <c r="U61" s="12">
        <v>881</v>
      </c>
      <c r="V61" s="12">
        <v>310</v>
      </c>
      <c r="W61" s="12">
        <v>183</v>
      </c>
      <c r="X61" s="12">
        <v>9541</v>
      </c>
      <c r="Y61" s="12">
        <v>12285</v>
      </c>
      <c r="Z61" s="12">
        <v>21896</v>
      </c>
      <c r="AA61" s="12">
        <v>9051</v>
      </c>
      <c r="AB61" s="12">
        <v>11333</v>
      </c>
      <c r="AC61" s="12">
        <v>1723</v>
      </c>
      <c r="AD61" s="12">
        <v>11103</v>
      </c>
      <c r="AE61" s="12">
        <v>10611</v>
      </c>
      <c r="AF61" s="12">
        <v>21797</v>
      </c>
      <c r="AG61" s="12">
        <v>16290</v>
      </c>
      <c r="AH61" s="12">
        <v>18594</v>
      </c>
      <c r="AI61" s="12">
        <v>222</v>
      </c>
      <c r="AJ61" s="12">
        <v>102</v>
      </c>
      <c r="AK61" s="12">
        <v>72</v>
      </c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</row>
    <row r="62" spans="1:80" ht="14.5" x14ac:dyDescent="0.35">
      <c r="A62" s="70">
        <v>60</v>
      </c>
      <c r="B62" s="12">
        <v>6796</v>
      </c>
      <c r="C62" s="12">
        <v>6978</v>
      </c>
      <c r="D62" s="12">
        <v>184</v>
      </c>
      <c r="E62" s="12">
        <v>6995</v>
      </c>
      <c r="F62" s="12">
        <v>6776</v>
      </c>
      <c r="G62" s="12">
        <v>14505</v>
      </c>
      <c r="H62" s="12">
        <v>7961</v>
      </c>
      <c r="I62" s="12">
        <v>190</v>
      </c>
      <c r="J62" s="12">
        <v>11293</v>
      </c>
      <c r="K62" s="12">
        <v>6735</v>
      </c>
      <c r="L62" s="12">
        <v>18044</v>
      </c>
      <c r="M62" s="12">
        <v>11400</v>
      </c>
      <c r="N62" s="12">
        <v>6621</v>
      </c>
      <c r="O62" s="12">
        <v>131</v>
      </c>
      <c r="P62" s="12">
        <v>11290</v>
      </c>
      <c r="Q62" s="12">
        <v>6774</v>
      </c>
      <c r="R62" s="12">
        <v>18078</v>
      </c>
      <c r="S62" s="12">
        <v>17367</v>
      </c>
      <c r="T62" s="12">
        <v>10266</v>
      </c>
      <c r="U62" s="12">
        <v>418</v>
      </c>
      <c r="V62" s="12">
        <v>161</v>
      </c>
      <c r="W62" s="12">
        <v>126</v>
      </c>
      <c r="X62" s="12">
        <v>11476</v>
      </c>
      <c r="Y62" s="12">
        <v>5953</v>
      </c>
      <c r="Z62" s="12">
        <v>17472</v>
      </c>
      <c r="AA62" s="12">
        <v>11320</v>
      </c>
      <c r="AB62" s="12">
        <v>5405</v>
      </c>
      <c r="AC62" s="12">
        <v>966</v>
      </c>
      <c r="AD62" s="12">
        <v>12293</v>
      </c>
      <c r="AE62" s="12">
        <v>5127</v>
      </c>
      <c r="AF62" s="12">
        <v>17465</v>
      </c>
      <c r="AG62" s="12">
        <v>20906</v>
      </c>
      <c r="AH62" s="12">
        <v>10280</v>
      </c>
      <c r="AI62" s="12">
        <v>111</v>
      </c>
      <c r="AJ62" s="12">
        <v>87</v>
      </c>
      <c r="AK62" s="12">
        <v>49</v>
      </c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</row>
    <row r="63" spans="1:80" ht="14.5" x14ac:dyDescent="0.35">
      <c r="A63" s="70">
        <v>61</v>
      </c>
      <c r="B63" s="12">
        <v>4699</v>
      </c>
      <c r="C63" s="12">
        <v>10586</v>
      </c>
      <c r="D63" s="12">
        <v>336</v>
      </c>
      <c r="E63" s="12">
        <v>4865</v>
      </c>
      <c r="F63" s="12">
        <v>10582</v>
      </c>
      <c r="G63" s="12">
        <v>17705</v>
      </c>
      <c r="H63" s="12">
        <v>17788</v>
      </c>
      <c r="I63" s="12">
        <v>651</v>
      </c>
      <c r="J63" s="12">
        <v>12403</v>
      </c>
      <c r="K63" s="12">
        <v>15595</v>
      </c>
      <c r="L63" s="12">
        <v>28029</v>
      </c>
      <c r="M63" s="12">
        <v>12766</v>
      </c>
      <c r="N63" s="12">
        <v>15021</v>
      </c>
      <c r="O63" s="12">
        <v>313</v>
      </c>
      <c r="P63" s="12">
        <v>12434</v>
      </c>
      <c r="Q63" s="12">
        <v>15579</v>
      </c>
      <c r="R63" s="12">
        <v>28047</v>
      </c>
      <c r="S63" s="12">
        <v>15534</v>
      </c>
      <c r="T63" s="12">
        <v>20706</v>
      </c>
      <c r="U63" s="12">
        <v>1427</v>
      </c>
      <c r="V63" s="12">
        <v>441</v>
      </c>
      <c r="W63" s="12">
        <v>196</v>
      </c>
      <c r="X63" s="12">
        <v>9572</v>
      </c>
      <c r="Y63" s="12">
        <v>14041</v>
      </c>
      <c r="Z63" s="12">
        <v>23680</v>
      </c>
      <c r="AA63" s="12">
        <v>8731</v>
      </c>
      <c r="AB63" s="12">
        <v>12626</v>
      </c>
      <c r="AC63" s="12">
        <v>2369</v>
      </c>
      <c r="AD63" s="12">
        <v>11139</v>
      </c>
      <c r="AE63" s="12">
        <v>12231</v>
      </c>
      <c r="AF63" s="12">
        <v>23512</v>
      </c>
      <c r="AG63" s="12">
        <v>13645</v>
      </c>
      <c r="AH63" s="12">
        <v>20695</v>
      </c>
      <c r="AI63" s="12">
        <v>341</v>
      </c>
      <c r="AJ63" s="12">
        <v>87</v>
      </c>
      <c r="AK63" s="12">
        <v>52</v>
      </c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</row>
    <row r="64" spans="1:80" ht="14.5" x14ac:dyDescent="0.35">
      <c r="A64" s="70">
        <v>62</v>
      </c>
      <c r="B64" s="12">
        <v>4904</v>
      </c>
      <c r="C64" s="12">
        <v>7916</v>
      </c>
      <c r="D64" s="12">
        <v>334</v>
      </c>
      <c r="E64" s="12">
        <v>5197</v>
      </c>
      <c r="F64" s="12">
        <v>7789</v>
      </c>
      <c r="G64" s="12">
        <v>19271</v>
      </c>
      <c r="H64" s="12">
        <v>14996</v>
      </c>
      <c r="I64" s="12">
        <v>690</v>
      </c>
      <c r="J64" s="12">
        <v>13814</v>
      </c>
      <c r="K64" s="12">
        <v>13611</v>
      </c>
      <c r="L64" s="12">
        <v>27449</v>
      </c>
      <c r="M64" s="12">
        <v>14207</v>
      </c>
      <c r="N64" s="12">
        <v>12953</v>
      </c>
      <c r="O64" s="12">
        <v>382</v>
      </c>
      <c r="P64" s="12">
        <v>13946</v>
      </c>
      <c r="Q64" s="12">
        <v>13498</v>
      </c>
      <c r="R64" s="12">
        <v>27464</v>
      </c>
      <c r="S64" s="12">
        <v>18335</v>
      </c>
      <c r="T64" s="12">
        <v>18775</v>
      </c>
      <c r="U64" s="12">
        <v>1557</v>
      </c>
      <c r="V64" s="12">
        <v>539</v>
      </c>
      <c r="W64" s="12">
        <v>273</v>
      </c>
      <c r="X64" s="12">
        <v>11441</v>
      </c>
      <c r="Y64" s="12">
        <v>13489</v>
      </c>
      <c r="Z64" s="12">
        <v>25034</v>
      </c>
      <c r="AA64" s="12">
        <v>10398</v>
      </c>
      <c r="AB64" s="12">
        <v>12003</v>
      </c>
      <c r="AC64" s="12">
        <v>2607</v>
      </c>
      <c r="AD64" s="12">
        <v>13262</v>
      </c>
      <c r="AE64" s="12">
        <v>11401</v>
      </c>
      <c r="AF64" s="12">
        <v>24832</v>
      </c>
      <c r="AG64" s="12">
        <v>18058</v>
      </c>
      <c r="AH64" s="12">
        <v>20387</v>
      </c>
      <c r="AI64" s="12">
        <v>348</v>
      </c>
      <c r="AJ64" s="12">
        <v>106</v>
      </c>
      <c r="AK64" s="12">
        <v>80</v>
      </c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</row>
    <row r="65" spans="1:80" ht="14.5" x14ac:dyDescent="0.35">
      <c r="A65" s="70">
        <v>63</v>
      </c>
      <c r="B65" s="12">
        <v>4608</v>
      </c>
      <c r="C65" s="12">
        <v>8191</v>
      </c>
      <c r="D65" s="12">
        <v>282</v>
      </c>
      <c r="E65" s="12">
        <v>4923</v>
      </c>
      <c r="F65" s="12">
        <v>7892</v>
      </c>
      <c r="G65" s="12">
        <v>15408</v>
      </c>
      <c r="H65" s="12">
        <v>14496</v>
      </c>
      <c r="I65" s="12">
        <v>422</v>
      </c>
      <c r="J65" s="12">
        <v>11110</v>
      </c>
      <c r="K65" s="12">
        <v>12827</v>
      </c>
      <c r="L65" s="12">
        <v>23950</v>
      </c>
      <c r="M65" s="12">
        <v>11194</v>
      </c>
      <c r="N65" s="12">
        <v>12606</v>
      </c>
      <c r="O65" s="12">
        <v>247</v>
      </c>
      <c r="P65" s="12">
        <v>11020</v>
      </c>
      <c r="Q65" s="12">
        <v>12937</v>
      </c>
      <c r="R65" s="12">
        <v>23973</v>
      </c>
      <c r="S65" s="12">
        <v>15773</v>
      </c>
      <c r="T65" s="12">
        <v>18286</v>
      </c>
      <c r="U65" s="12">
        <v>932</v>
      </c>
      <c r="V65" s="12">
        <v>317</v>
      </c>
      <c r="W65" s="12">
        <v>193</v>
      </c>
      <c r="X65" s="12">
        <v>9830</v>
      </c>
      <c r="Y65" s="12">
        <v>12257</v>
      </c>
      <c r="Z65" s="12">
        <v>22172</v>
      </c>
      <c r="AA65" s="12">
        <v>9143</v>
      </c>
      <c r="AB65" s="12">
        <v>11197</v>
      </c>
      <c r="AC65" s="12">
        <v>1931</v>
      </c>
      <c r="AD65" s="12">
        <v>11476</v>
      </c>
      <c r="AE65" s="12">
        <v>10461</v>
      </c>
      <c r="AF65" s="12">
        <v>22019</v>
      </c>
      <c r="AG65" s="12">
        <v>17013</v>
      </c>
      <c r="AH65" s="12">
        <v>18830</v>
      </c>
      <c r="AI65" s="12">
        <v>275</v>
      </c>
      <c r="AJ65" s="12">
        <v>87</v>
      </c>
      <c r="AK65" s="12">
        <v>62</v>
      </c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</row>
    <row r="66" spans="1:80" ht="14.5" x14ac:dyDescent="0.35">
      <c r="A66" s="70">
        <v>64</v>
      </c>
      <c r="B66" s="12">
        <v>5237</v>
      </c>
      <c r="C66" s="12">
        <v>14119</v>
      </c>
      <c r="D66" s="12">
        <v>449</v>
      </c>
      <c r="E66" s="12">
        <v>5548</v>
      </c>
      <c r="F66" s="12">
        <v>14137</v>
      </c>
      <c r="G66" s="12">
        <v>17741</v>
      </c>
      <c r="H66" s="12">
        <v>21104</v>
      </c>
      <c r="I66" s="12">
        <v>870</v>
      </c>
      <c r="J66" s="12">
        <v>12739</v>
      </c>
      <c r="K66" s="12">
        <v>19501</v>
      </c>
      <c r="L66" s="12">
        <v>32263</v>
      </c>
      <c r="M66" s="12">
        <v>13311</v>
      </c>
      <c r="N66" s="12">
        <v>18664</v>
      </c>
      <c r="O66" s="12">
        <v>375</v>
      </c>
      <c r="P66" s="12">
        <v>12871</v>
      </c>
      <c r="Q66" s="12">
        <v>19366</v>
      </c>
      <c r="R66" s="12">
        <v>32271</v>
      </c>
      <c r="S66" s="12">
        <v>15777</v>
      </c>
      <c r="T66" s="12">
        <v>24503</v>
      </c>
      <c r="U66" s="12">
        <v>1902</v>
      </c>
      <c r="V66" s="12">
        <v>541</v>
      </c>
      <c r="W66" s="12">
        <v>232</v>
      </c>
      <c r="X66" s="12">
        <v>10233</v>
      </c>
      <c r="Y66" s="12">
        <v>18246</v>
      </c>
      <c r="Z66" s="12">
        <v>28573</v>
      </c>
      <c r="AA66" s="12">
        <v>9071</v>
      </c>
      <c r="AB66" s="12">
        <v>16286</v>
      </c>
      <c r="AC66" s="12">
        <v>3106</v>
      </c>
      <c r="AD66" s="12">
        <v>13046</v>
      </c>
      <c r="AE66" s="12">
        <v>14961</v>
      </c>
      <c r="AF66" s="12">
        <v>28248</v>
      </c>
      <c r="AG66" s="12">
        <v>14320</v>
      </c>
      <c r="AH66" s="12">
        <v>26345</v>
      </c>
      <c r="AI66" s="12">
        <v>363</v>
      </c>
      <c r="AJ66" s="12">
        <v>98</v>
      </c>
      <c r="AK66" s="12">
        <v>65</v>
      </c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</row>
    <row r="67" spans="1:80" ht="14.5" x14ac:dyDescent="0.35">
      <c r="A67" s="70">
        <v>65</v>
      </c>
      <c r="B67" s="12">
        <v>9673</v>
      </c>
      <c r="C67" s="12">
        <v>2303</v>
      </c>
      <c r="D67" s="12">
        <v>304</v>
      </c>
      <c r="E67" s="12">
        <v>9777</v>
      </c>
      <c r="F67" s="12">
        <v>2335</v>
      </c>
      <c r="G67" s="12">
        <v>23771</v>
      </c>
      <c r="H67" s="12">
        <v>2592</v>
      </c>
      <c r="I67" s="12">
        <v>403</v>
      </c>
      <c r="J67" s="12">
        <v>18199</v>
      </c>
      <c r="K67" s="12">
        <v>2729</v>
      </c>
      <c r="L67" s="12">
        <v>20947</v>
      </c>
      <c r="M67" s="12">
        <v>18324</v>
      </c>
      <c r="N67" s="12">
        <v>2460</v>
      </c>
      <c r="O67" s="12">
        <v>277</v>
      </c>
      <c r="P67" s="12">
        <v>18245</v>
      </c>
      <c r="Q67" s="12">
        <v>2699</v>
      </c>
      <c r="R67" s="12">
        <v>20962</v>
      </c>
      <c r="S67" s="12">
        <v>25934</v>
      </c>
      <c r="T67" s="12">
        <v>3572</v>
      </c>
      <c r="U67" s="12">
        <v>817</v>
      </c>
      <c r="V67" s="12">
        <v>289</v>
      </c>
      <c r="W67" s="12">
        <v>347</v>
      </c>
      <c r="X67" s="12">
        <v>15157</v>
      </c>
      <c r="Y67" s="12">
        <v>2537</v>
      </c>
      <c r="Z67" s="12">
        <v>17727</v>
      </c>
      <c r="AA67" s="12">
        <v>14670</v>
      </c>
      <c r="AB67" s="12">
        <v>1982</v>
      </c>
      <c r="AC67" s="12">
        <v>1305</v>
      </c>
      <c r="AD67" s="12">
        <v>15361</v>
      </c>
      <c r="AE67" s="12">
        <v>2288</v>
      </c>
      <c r="AF67" s="12">
        <v>17693</v>
      </c>
      <c r="AG67" s="12">
        <v>25675</v>
      </c>
      <c r="AH67" s="12">
        <v>3818</v>
      </c>
      <c r="AI67" s="12">
        <v>266</v>
      </c>
      <c r="AJ67" s="12">
        <v>42</v>
      </c>
      <c r="AK67" s="12">
        <v>86</v>
      </c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</row>
    <row r="68" spans="1:80" ht="14.5" x14ac:dyDescent="0.35">
      <c r="A68" s="70">
        <v>66</v>
      </c>
      <c r="B68" s="12">
        <v>8446</v>
      </c>
      <c r="C68" s="12">
        <v>5169</v>
      </c>
      <c r="D68" s="12">
        <v>220</v>
      </c>
      <c r="E68" s="12">
        <v>8654</v>
      </c>
      <c r="F68" s="12">
        <v>4970</v>
      </c>
      <c r="G68" s="12">
        <v>22723</v>
      </c>
      <c r="H68" s="12">
        <v>6841</v>
      </c>
      <c r="I68" s="12">
        <v>318</v>
      </c>
      <c r="J68" s="12">
        <v>17216</v>
      </c>
      <c r="K68" s="12">
        <v>6095</v>
      </c>
      <c r="L68" s="12">
        <v>23324</v>
      </c>
      <c r="M68" s="12">
        <v>17316</v>
      </c>
      <c r="N68" s="12">
        <v>5900</v>
      </c>
      <c r="O68" s="12">
        <v>182</v>
      </c>
      <c r="P68" s="12">
        <v>17264</v>
      </c>
      <c r="Q68" s="12">
        <v>6051</v>
      </c>
      <c r="R68" s="12">
        <v>23327</v>
      </c>
      <c r="S68" s="12">
        <v>23933</v>
      </c>
      <c r="T68" s="12">
        <v>8652</v>
      </c>
      <c r="U68" s="12">
        <v>591</v>
      </c>
      <c r="V68" s="12">
        <v>227</v>
      </c>
      <c r="W68" s="12">
        <v>227</v>
      </c>
      <c r="X68" s="12">
        <v>15934</v>
      </c>
      <c r="Y68" s="12">
        <v>6164</v>
      </c>
      <c r="Z68" s="12">
        <v>22142</v>
      </c>
      <c r="AA68" s="12">
        <v>15665</v>
      </c>
      <c r="AB68" s="12">
        <v>5510</v>
      </c>
      <c r="AC68" s="12">
        <v>1156</v>
      </c>
      <c r="AD68" s="12">
        <v>16547</v>
      </c>
      <c r="AE68" s="12">
        <v>5497</v>
      </c>
      <c r="AF68" s="12">
        <v>22090</v>
      </c>
      <c r="AG68" s="12">
        <v>25901</v>
      </c>
      <c r="AH68" s="12">
        <v>8985</v>
      </c>
      <c r="AI68" s="12">
        <v>172</v>
      </c>
      <c r="AJ68" s="12">
        <v>81</v>
      </c>
      <c r="AK68" s="12">
        <v>50</v>
      </c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</row>
    <row r="69" spans="1:80" ht="14.5" x14ac:dyDescent="0.35">
      <c r="A69" s="70">
        <v>67</v>
      </c>
      <c r="B69" s="12">
        <v>9431</v>
      </c>
      <c r="C69" s="12">
        <v>8217</v>
      </c>
      <c r="D69" s="12">
        <v>463</v>
      </c>
      <c r="E69" s="12">
        <v>9552</v>
      </c>
      <c r="F69" s="12">
        <v>8443</v>
      </c>
      <c r="G69" s="12">
        <v>26497</v>
      </c>
      <c r="H69" s="12">
        <v>10215</v>
      </c>
      <c r="I69" s="12">
        <v>900</v>
      </c>
      <c r="J69" s="12">
        <v>19810</v>
      </c>
      <c r="K69" s="12">
        <v>11195</v>
      </c>
      <c r="L69" s="12">
        <v>31046</v>
      </c>
      <c r="M69" s="12">
        <v>20365</v>
      </c>
      <c r="N69" s="12">
        <v>10415</v>
      </c>
      <c r="O69" s="12">
        <v>435</v>
      </c>
      <c r="P69" s="12">
        <v>19846</v>
      </c>
      <c r="Q69" s="12">
        <v>11140</v>
      </c>
      <c r="R69" s="12">
        <v>31018</v>
      </c>
      <c r="S69" s="12">
        <v>24873</v>
      </c>
      <c r="T69" s="12">
        <v>12062</v>
      </c>
      <c r="U69" s="12">
        <v>2082</v>
      </c>
      <c r="V69" s="12">
        <v>569</v>
      </c>
      <c r="W69" s="12">
        <v>413</v>
      </c>
      <c r="X69" s="12">
        <v>15765</v>
      </c>
      <c r="Y69" s="12">
        <v>11141</v>
      </c>
      <c r="Z69" s="12">
        <v>26998</v>
      </c>
      <c r="AA69" s="12">
        <v>14304</v>
      </c>
      <c r="AB69" s="12">
        <v>9153</v>
      </c>
      <c r="AC69" s="12">
        <v>3488</v>
      </c>
      <c r="AD69" s="12">
        <v>18224</v>
      </c>
      <c r="AE69" s="12">
        <v>8290</v>
      </c>
      <c r="AF69" s="12">
        <v>26710</v>
      </c>
      <c r="AG69" s="12">
        <v>22150</v>
      </c>
      <c r="AH69" s="12">
        <v>17231</v>
      </c>
      <c r="AI69" s="12">
        <v>532</v>
      </c>
      <c r="AJ69" s="12">
        <v>100</v>
      </c>
      <c r="AK69" s="12">
        <v>132</v>
      </c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</row>
    <row r="70" spans="1:80" ht="14.5" x14ac:dyDescent="0.35">
      <c r="A70" s="70">
        <v>68</v>
      </c>
      <c r="B70" s="12">
        <v>10918</v>
      </c>
      <c r="C70" s="12">
        <v>1935</v>
      </c>
      <c r="D70" s="12">
        <v>332</v>
      </c>
      <c r="E70" s="12">
        <v>10938</v>
      </c>
      <c r="F70" s="12">
        <v>2127</v>
      </c>
      <c r="G70" s="12">
        <v>26757</v>
      </c>
      <c r="H70" s="12">
        <v>2311</v>
      </c>
      <c r="I70" s="12">
        <v>518</v>
      </c>
      <c r="J70" s="12">
        <v>20469</v>
      </c>
      <c r="K70" s="12">
        <v>2567</v>
      </c>
      <c r="L70" s="12">
        <v>23066</v>
      </c>
      <c r="M70" s="12">
        <v>20699</v>
      </c>
      <c r="N70" s="12">
        <v>2229</v>
      </c>
      <c r="O70" s="12">
        <v>303</v>
      </c>
      <c r="P70" s="12">
        <v>20507</v>
      </c>
      <c r="Q70" s="12">
        <v>2588</v>
      </c>
      <c r="R70" s="12">
        <v>23117</v>
      </c>
      <c r="S70" s="12">
        <v>27474</v>
      </c>
      <c r="T70" s="12">
        <v>2993</v>
      </c>
      <c r="U70" s="12">
        <v>914</v>
      </c>
      <c r="V70" s="12">
        <v>313</v>
      </c>
      <c r="W70" s="12">
        <v>417</v>
      </c>
      <c r="X70" s="12">
        <v>15245</v>
      </c>
      <c r="Y70" s="12">
        <v>2327</v>
      </c>
      <c r="Z70" s="12">
        <v>17614</v>
      </c>
      <c r="AA70" s="12">
        <v>14896</v>
      </c>
      <c r="AB70" s="12">
        <v>1639</v>
      </c>
      <c r="AC70" s="12">
        <v>1377</v>
      </c>
      <c r="AD70" s="12">
        <v>15470</v>
      </c>
      <c r="AE70" s="12">
        <v>2065</v>
      </c>
      <c r="AF70" s="12">
        <v>17626</v>
      </c>
      <c r="AG70" s="12">
        <v>26868</v>
      </c>
      <c r="AH70" s="12">
        <v>3407</v>
      </c>
      <c r="AI70" s="12">
        <v>286</v>
      </c>
      <c r="AJ70" s="12">
        <v>58</v>
      </c>
      <c r="AK70" s="12">
        <v>112</v>
      </c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</row>
    <row r="71" spans="1:80" ht="14.5" x14ac:dyDescent="0.35">
      <c r="A71" s="70">
        <v>69</v>
      </c>
      <c r="B71" s="12">
        <v>11355</v>
      </c>
      <c r="C71" s="12">
        <v>6938</v>
      </c>
      <c r="D71" s="12">
        <v>336</v>
      </c>
      <c r="E71" s="12">
        <v>11700</v>
      </c>
      <c r="F71" s="12">
        <v>6599</v>
      </c>
      <c r="G71" s="12">
        <v>25894</v>
      </c>
      <c r="H71" s="12">
        <v>7396</v>
      </c>
      <c r="I71" s="12">
        <v>411</v>
      </c>
      <c r="J71" s="12">
        <v>20217</v>
      </c>
      <c r="K71" s="12">
        <v>6835</v>
      </c>
      <c r="L71" s="12">
        <v>27081</v>
      </c>
      <c r="M71" s="12">
        <v>20276</v>
      </c>
      <c r="N71" s="12">
        <v>6593</v>
      </c>
      <c r="O71" s="12">
        <v>273</v>
      </c>
      <c r="P71" s="12">
        <v>20173</v>
      </c>
      <c r="Q71" s="12">
        <v>6902</v>
      </c>
      <c r="R71" s="12">
        <v>27096</v>
      </c>
      <c r="S71" s="12">
        <v>26876</v>
      </c>
      <c r="T71" s="12">
        <v>9621</v>
      </c>
      <c r="U71" s="12">
        <v>818</v>
      </c>
      <c r="V71" s="12">
        <v>309</v>
      </c>
      <c r="W71" s="12">
        <v>266</v>
      </c>
      <c r="X71" s="12">
        <v>18128</v>
      </c>
      <c r="Y71" s="12">
        <v>6896</v>
      </c>
      <c r="Z71" s="12">
        <v>25093</v>
      </c>
      <c r="AA71" s="12">
        <v>17565</v>
      </c>
      <c r="AB71" s="12">
        <v>6026</v>
      </c>
      <c r="AC71" s="12">
        <v>1652</v>
      </c>
      <c r="AD71" s="12">
        <v>18992</v>
      </c>
      <c r="AE71" s="12">
        <v>5974</v>
      </c>
      <c r="AF71" s="12">
        <v>25068</v>
      </c>
      <c r="AG71" s="12">
        <v>27704</v>
      </c>
      <c r="AH71" s="12">
        <v>10004</v>
      </c>
      <c r="AI71" s="12">
        <v>213</v>
      </c>
      <c r="AJ71" s="12">
        <v>72</v>
      </c>
      <c r="AK71" s="12">
        <v>53</v>
      </c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</row>
    <row r="72" spans="1:80" ht="14.5" x14ac:dyDescent="0.35">
      <c r="A72" s="70">
        <v>70</v>
      </c>
      <c r="B72" s="12">
        <v>6576</v>
      </c>
      <c r="C72" s="12">
        <v>10222</v>
      </c>
      <c r="D72" s="12">
        <v>343</v>
      </c>
      <c r="E72" s="12">
        <v>6967</v>
      </c>
      <c r="F72" s="12">
        <v>9958</v>
      </c>
      <c r="G72" s="12">
        <v>18788</v>
      </c>
      <c r="H72" s="12">
        <v>13584</v>
      </c>
      <c r="I72" s="12">
        <v>634</v>
      </c>
      <c r="J72" s="12">
        <v>13168</v>
      </c>
      <c r="K72" s="12">
        <v>13062</v>
      </c>
      <c r="L72" s="12">
        <v>26253</v>
      </c>
      <c r="M72" s="12">
        <v>13634</v>
      </c>
      <c r="N72" s="12">
        <v>12427</v>
      </c>
      <c r="O72" s="12">
        <v>281</v>
      </c>
      <c r="P72" s="12">
        <v>13227</v>
      </c>
      <c r="Q72" s="12">
        <v>12993</v>
      </c>
      <c r="R72" s="12">
        <v>26265</v>
      </c>
      <c r="S72" s="12">
        <v>16665</v>
      </c>
      <c r="T72" s="12">
        <v>16081</v>
      </c>
      <c r="U72" s="12">
        <v>1389</v>
      </c>
      <c r="V72" s="12">
        <v>583</v>
      </c>
      <c r="W72" s="12">
        <v>191</v>
      </c>
      <c r="X72" s="12">
        <v>9752</v>
      </c>
      <c r="Y72" s="12">
        <v>13050</v>
      </c>
      <c r="Z72" s="12">
        <v>22878</v>
      </c>
      <c r="AA72" s="12">
        <v>8870</v>
      </c>
      <c r="AB72" s="12">
        <v>11324</v>
      </c>
      <c r="AC72" s="12">
        <v>2612</v>
      </c>
      <c r="AD72" s="12">
        <v>11867</v>
      </c>
      <c r="AE72" s="12">
        <v>10652</v>
      </c>
      <c r="AF72" s="12">
        <v>22671</v>
      </c>
      <c r="AG72" s="12">
        <v>14282</v>
      </c>
      <c r="AH72" s="12">
        <v>19836</v>
      </c>
      <c r="AI72" s="12">
        <v>271</v>
      </c>
      <c r="AJ72" s="12">
        <v>71</v>
      </c>
      <c r="AK72" s="12">
        <v>54</v>
      </c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</row>
    <row r="73" spans="1:80" ht="14.5" x14ac:dyDescent="0.35">
      <c r="A73" s="70">
        <v>71</v>
      </c>
      <c r="B73" s="12">
        <v>8031</v>
      </c>
      <c r="C73" s="12">
        <v>12099</v>
      </c>
      <c r="D73" s="12">
        <v>421</v>
      </c>
      <c r="E73" s="12">
        <v>8322</v>
      </c>
      <c r="F73" s="12">
        <v>12070</v>
      </c>
      <c r="G73" s="12">
        <v>20786</v>
      </c>
      <c r="H73" s="12">
        <v>15683</v>
      </c>
      <c r="I73" s="12">
        <v>976</v>
      </c>
      <c r="J73" s="12">
        <v>15059</v>
      </c>
      <c r="K73" s="12">
        <v>16054</v>
      </c>
      <c r="L73" s="12">
        <v>31143</v>
      </c>
      <c r="M73" s="12">
        <v>15556</v>
      </c>
      <c r="N73" s="12">
        <v>15293</v>
      </c>
      <c r="O73" s="12">
        <v>385</v>
      </c>
      <c r="P73" s="12">
        <v>15029</v>
      </c>
      <c r="Q73" s="12">
        <v>16071</v>
      </c>
      <c r="R73" s="12">
        <v>31134</v>
      </c>
      <c r="S73" s="12">
        <v>18583</v>
      </c>
      <c r="T73" s="12">
        <v>18845</v>
      </c>
      <c r="U73" s="12">
        <v>2008</v>
      </c>
      <c r="V73" s="12">
        <v>635</v>
      </c>
      <c r="W73" s="12">
        <v>261</v>
      </c>
      <c r="X73" s="12">
        <v>12037</v>
      </c>
      <c r="Y73" s="12">
        <v>16363</v>
      </c>
      <c r="Z73" s="12">
        <v>28506</v>
      </c>
      <c r="AA73" s="12">
        <v>10844</v>
      </c>
      <c r="AB73" s="12">
        <v>14021</v>
      </c>
      <c r="AC73" s="12">
        <v>3335</v>
      </c>
      <c r="AD73" s="12">
        <v>15413</v>
      </c>
      <c r="AE73" s="12">
        <v>12409</v>
      </c>
      <c r="AF73" s="12">
        <v>28052</v>
      </c>
      <c r="AG73" s="12">
        <v>16670</v>
      </c>
      <c r="AH73" s="12">
        <v>23583</v>
      </c>
      <c r="AI73" s="12">
        <v>365</v>
      </c>
      <c r="AJ73" s="12">
        <v>105</v>
      </c>
      <c r="AK73" s="12">
        <v>83</v>
      </c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</row>
    <row r="74" spans="1:80" ht="14.5" x14ac:dyDescent="0.35">
      <c r="A74" s="70">
        <v>72</v>
      </c>
      <c r="B74" s="12">
        <v>4965</v>
      </c>
      <c r="C74" s="12">
        <v>17621</v>
      </c>
      <c r="D74" s="12">
        <v>422</v>
      </c>
      <c r="E74" s="12">
        <v>5521</v>
      </c>
      <c r="F74" s="12">
        <v>17291</v>
      </c>
      <c r="G74" s="12">
        <v>14796</v>
      </c>
      <c r="H74" s="12">
        <v>22646</v>
      </c>
      <c r="I74" s="12">
        <v>700</v>
      </c>
      <c r="J74" s="12">
        <v>10761</v>
      </c>
      <c r="K74" s="12">
        <v>19913</v>
      </c>
      <c r="L74" s="12">
        <v>30700</v>
      </c>
      <c r="M74" s="12">
        <v>10999</v>
      </c>
      <c r="N74" s="12">
        <v>19414</v>
      </c>
      <c r="O74" s="12">
        <v>395</v>
      </c>
      <c r="P74" s="12">
        <v>10645</v>
      </c>
      <c r="Q74" s="12">
        <v>20004</v>
      </c>
      <c r="R74" s="12">
        <v>30679</v>
      </c>
      <c r="S74" s="12">
        <v>13843</v>
      </c>
      <c r="T74" s="12">
        <v>26030</v>
      </c>
      <c r="U74" s="12">
        <v>1338</v>
      </c>
      <c r="V74" s="12">
        <v>415</v>
      </c>
      <c r="W74" s="12">
        <v>227</v>
      </c>
      <c r="X74" s="12">
        <v>9852</v>
      </c>
      <c r="Y74" s="12">
        <v>16926</v>
      </c>
      <c r="Z74" s="12">
        <v>26857</v>
      </c>
      <c r="AA74" s="12">
        <v>8815</v>
      </c>
      <c r="AB74" s="12">
        <v>15467</v>
      </c>
      <c r="AC74" s="12">
        <v>2603</v>
      </c>
      <c r="AD74" s="12">
        <v>11978</v>
      </c>
      <c r="AE74" s="12">
        <v>14605</v>
      </c>
      <c r="AF74" s="12">
        <v>26703</v>
      </c>
      <c r="AG74" s="12">
        <v>14593</v>
      </c>
      <c r="AH74" s="12">
        <v>24797</v>
      </c>
      <c r="AI74" s="12">
        <v>280</v>
      </c>
      <c r="AJ74" s="12">
        <v>174</v>
      </c>
      <c r="AK74" s="12">
        <v>89</v>
      </c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</row>
    <row r="75" spans="1:80" ht="14.5" x14ac:dyDescent="0.35">
      <c r="A75" s="70">
        <v>73</v>
      </c>
      <c r="B75" s="12">
        <v>4568</v>
      </c>
      <c r="C75" s="12">
        <v>14589</v>
      </c>
      <c r="D75" s="12">
        <v>381</v>
      </c>
      <c r="E75" s="12">
        <v>4943</v>
      </c>
      <c r="F75" s="12">
        <v>14339</v>
      </c>
      <c r="G75" s="12">
        <v>14296</v>
      </c>
      <c r="H75" s="12">
        <v>22900</v>
      </c>
      <c r="I75" s="12">
        <v>782</v>
      </c>
      <c r="J75" s="12">
        <v>10348</v>
      </c>
      <c r="K75" s="12">
        <v>20540</v>
      </c>
      <c r="L75" s="12">
        <v>30942</v>
      </c>
      <c r="M75" s="12">
        <v>10667</v>
      </c>
      <c r="N75" s="12">
        <v>19930</v>
      </c>
      <c r="O75" s="12">
        <v>424</v>
      </c>
      <c r="P75" s="12">
        <v>10276</v>
      </c>
      <c r="Q75" s="12">
        <v>20629</v>
      </c>
      <c r="R75" s="12">
        <v>30946</v>
      </c>
      <c r="S75" s="12">
        <v>13123</v>
      </c>
      <c r="T75" s="12">
        <v>27604</v>
      </c>
      <c r="U75" s="12">
        <v>1584</v>
      </c>
      <c r="V75" s="12">
        <v>526</v>
      </c>
      <c r="W75" s="12">
        <v>219</v>
      </c>
      <c r="X75" s="12">
        <v>9029</v>
      </c>
      <c r="Y75" s="12">
        <v>18586</v>
      </c>
      <c r="Z75" s="12">
        <v>27732</v>
      </c>
      <c r="AA75" s="12">
        <v>7703</v>
      </c>
      <c r="AB75" s="12">
        <v>16905</v>
      </c>
      <c r="AC75" s="12">
        <v>2833</v>
      </c>
      <c r="AD75" s="12">
        <v>11325</v>
      </c>
      <c r="AE75" s="12">
        <v>16021</v>
      </c>
      <c r="AF75" s="12">
        <v>27530</v>
      </c>
      <c r="AG75" s="12">
        <v>12534</v>
      </c>
      <c r="AH75" s="12">
        <v>27838</v>
      </c>
      <c r="AI75" s="12">
        <v>344</v>
      </c>
      <c r="AJ75" s="12">
        <v>88</v>
      </c>
      <c r="AK75" s="12">
        <v>94</v>
      </c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</row>
    <row r="76" spans="1:80" ht="14.5" x14ac:dyDescent="0.35">
      <c r="A76" s="70">
        <v>74</v>
      </c>
      <c r="B76" s="12">
        <v>5876</v>
      </c>
      <c r="C76" s="12">
        <v>15569</v>
      </c>
      <c r="D76" s="12">
        <v>423</v>
      </c>
      <c r="E76" s="12">
        <v>6515</v>
      </c>
      <c r="F76" s="12">
        <v>15173</v>
      </c>
      <c r="G76" s="12">
        <v>16759</v>
      </c>
      <c r="H76" s="12">
        <v>17484</v>
      </c>
      <c r="I76" s="12">
        <v>641</v>
      </c>
      <c r="J76" s="12">
        <v>11446</v>
      </c>
      <c r="K76" s="12">
        <v>14521</v>
      </c>
      <c r="L76" s="12">
        <v>25980</v>
      </c>
      <c r="M76" s="12">
        <v>11559</v>
      </c>
      <c r="N76" s="12">
        <v>14253</v>
      </c>
      <c r="O76" s="12">
        <v>287</v>
      </c>
      <c r="P76" s="12">
        <v>11183</v>
      </c>
      <c r="Q76" s="12">
        <v>14732</v>
      </c>
      <c r="R76" s="12">
        <v>25938</v>
      </c>
      <c r="S76" s="12">
        <v>14256</v>
      </c>
      <c r="T76" s="12">
        <v>20380</v>
      </c>
      <c r="U76" s="12">
        <v>1165</v>
      </c>
      <c r="V76" s="12">
        <v>573</v>
      </c>
      <c r="W76" s="12">
        <v>249</v>
      </c>
      <c r="X76" s="12">
        <v>10536</v>
      </c>
      <c r="Y76" s="12">
        <v>13501</v>
      </c>
      <c r="Z76" s="12">
        <v>24088</v>
      </c>
      <c r="AA76" s="12">
        <v>9837</v>
      </c>
      <c r="AB76" s="12">
        <v>12173</v>
      </c>
      <c r="AC76" s="12">
        <v>2209</v>
      </c>
      <c r="AD76" s="12">
        <v>11070</v>
      </c>
      <c r="AE76" s="12">
        <v>12800</v>
      </c>
      <c r="AF76" s="12">
        <v>23924</v>
      </c>
      <c r="AG76" s="12">
        <v>15919</v>
      </c>
      <c r="AH76" s="12">
        <v>20192</v>
      </c>
      <c r="AI76" s="12">
        <v>281</v>
      </c>
      <c r="AJ76" s="12">
        <v>146</v>
      </c>
      <c r="AK76" s="12">
        <v>82</v>
      </c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</row>
    <row r="77" spans="1:80" ht="14.5" x14ac:dyDescent="0.35">
      <c r="A77" s="70">
        <v>75</v>
      </c>
      <c r="B77" s="12">
        <v>7143</v>
      </c>
      <c r="C77" s="12">
        <v>3918</v>
      </c>
      <c r="D77" s="12">
        <v>330</v>
      </c>
      <c r="E77" s="12">
        <v>7295</v>
      </c>
      <c r="F77" s="12">
        <v>4035</v>
      </c>
      <c r="G77" s="12">
        <v>26224</v>
      </c>
      <c r="H77" s="12">
        <v>5619</v>
      </c>
      <c r="I77" s="12">
        <v>798</v>
      </c>
      <c r="J77" s="12">
        <v>20462</v>
      </c>
      <c r="K77" s="12">
        <v>5754</v>
      </c>
      <c r="L77" s="12">
        <v>26239</v>
      </c>
      <c r="M77" s="12">
        <v>20804</v>
      </c>
      <c r="N77" s="12">
        <v>5410</v>
      </c>
      <c r="O77" s="12">
        <v>292</v>
      </c>
      <c r="P77" s="12">
        <v>20410</v>
      </c>
      <c r="Q77" s="12">
        <v>5825</v>
      </c>
      <c r="R77" s="12">
        <v>26258</v>
      </c>
      <c r="S77" s="12">
        <v>24948</v>
      </c>
      <c r="T77" s="12">
        <v>6554</v>
      </c>
      <c r="U77" s="12">
        <v>1247</v>
      </c>
      <c r="V77" s="12">
        <v>636</v>
      </c>
      <c r="W77" s="12">
        <v>330</v>
      </c>
      <c r="X77" s="12">
        <v>15322</v>
      </c>
      <c r="Y77" s="12">
        <v>6149</v>
      </c>
      <c r="Z77" s="12">
        <v>21495</v>
      </c>
      <c r="AA77" s="12">
        <v>14725</v>
      </c>
      <c r="AB77" s="12">
        <v>4945</v>
      </c>
      <c r="AC77" s="12">
        <v>1933</v>
      </c>
      <c r="AD77" s="12">
        <v>15648</v>
      </c>
      <c r="AE77" s="12">
        <v>5637</v>
      </c>
      <c r="AF77" s="12">
        <v>21347</v>
      </c>
      <c r="AG77" s="12">
        <v>23475</v>
      </c>
      <c r="AH77" s="12">
        <v>10077</v>
      </c>
      <c r="AI77" s="12">
        <v>377</v>
      </c>
      <c r="AJ77" s="12">
        <v>78</v>
      </c>
      <c r="AK77" s="12">
        <v>140</v>
      </c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</row>
    <row r="78" spans="1:80" ht="14.5" x14ac:dyDescent="0.35">
      <c r="A78" s="70">
        <v>76</v>
      </c>
      <c r="B78" s="12">
        <v>5800</v>
      </c>
      <c r="C78" s="12">
        <v>14066</v>
      </c>
      <c r="D78" s="12">
        <v>421</v>
      </c>
      <c r="E78" s="12">
        <v>6685</v>
      </c>
      <c r="F78" s="12">
        <v>13397</v>
      </c>
      <c r="G78" s="12">
        <v>18775</v>
      </c>
      <c r="H78" s="12">
        <v>15834</v>
      </c>
      <c r="I78" s="12">
        <v>691</v>
      </c>
      <c r="J78" s="12">
        <v>17611</v>
      </c>
      <c r="K78" s="12">
        <v>15716</v>
      </c>
      <c r="L78" s="12">
        <v>33356</v>
      </c>
      <c r="M78" s="12">
        <v>17755</v>
      </c>
      <c r="N78" s="12">
        <v>15380</v>
      </c>
      <c r="O78" s="12">
        <v>412</v>
      </c>
      <c r="P78" s="12">
        <v>17352</v>
      </c>
      <c r="Q78" s="12">
        <v>16001</v>
      </c>
      <c r="R78" s="12">
        <v>33375</v>
      </c>
      <c r="S78" s="12">
        <v>20762</v>
      </c>
      <c r="T78" s="12">
        <v>20693</v>
      </c>
      <c r="U78" s="12">
        <v>1443</v>
      </c>
      <c r="V78" s="12">
        <v>645</v>
      </c>
      <c r="W78" s="12">
        <v>331</v>
      </c>
      <c r="X78" s="12">
        <v>12130</v>
      </c>
      <c r="Y78" s="12">
        <v>12801</v>
      </c>
      <c r="Z78" s="12">
        <v>24965</v>
      </c>
      <c r="AA78" s="12">
        <v>11595</v>
      </c>
      <c r="AB78" s="12">
        <v>11410</v>
      </c>
      <c r="AC78" s="12">
        <v>2171</v>
      </c>
      <c r="AD78" s="12">
        <v>13258</v>
      </c>
      <c r="AE78" s="12">
        <v>11508</v>
      </c>
      <c r="AF78" s="12">
        <v>24822</v>
      </c>
      <c r="AG78" s="12">
        <v>18304</v>
      </c>
      <c r="AH78" s="12">
        <v>18861</v>
      </c>
      <c r="AI78" s="12">
        <v>282</v>
      </c>
      <c r="AJ78" s="12">
        <v>151</v>
      </c>
      <c r="AK78" s="12">
        <v>82</v>
      </c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</row>
    <row r="79" spans="1:80" ht="14.5" x14ac:dyDescent="0.35">
      <c r="A79" s="70">
        <v>77</v>
      </c>
      <c r="B79" s="12">
        <v>9511</v>
      </c>
      <c r="C79" s="12">
        <v>11186</v>
      </c>
      <c r="D79" s="12">
        <v>205</v>
      </c>
      <c r="E79" s="12">
        <v>10047</v>
      </c>
      <c r="F79" s="12">
        <v>10658</v>
      </c>
      <c r="G79" s="12">
        <v>16866</v>
      </c>
      <c r="H79" s="12">
        <v>12101</v>
      </c>
      <c r="I79" s="12">
        <v>246</v>
      </c>
      <c r="J79" s="12">
        <v>13384</v>
      </c>
      <c r="K79" s="12">
        <v>11051</v>
      </c>
      <c r="L79" s="12">
        <v>24444</v>
      </c>
      <c r="M79" s="12">
        <v>13466</v>
      </c>
      <c r="N79" s="12">
        <v>10976</v>
      </c>
      <c r="O79" s="12">
        <v>200</v>
      </c>
      <c r="P79" s="12">
        <v>13232</v>
      </c>
      <c r="Q79" s="12">
        <v>11211</v>
      </c>
      <c r="R79" s="12">
        <v>24457</v>
      </c>
      <c r="S79" s="12">
        <v>19507</v>
      </c>
      <c r="T79" s="12">
        <v>15380</v>
      </c>
      <c r="U79" s="12">
        <v>535</v>
      </c>
      <c r="V79" s="12">
        <v>161</v>
      </c>
      <c r="W79" s="12">
        <v>108</v>
      </c>
      <c r="X79" s="12">
        <v>13981</v>
      </c>
      <c r="Y79" s="12">
        <v>9773</v>
      </c>
      <c r="Z79" s="12">
        <v>23769</v>
      </c>
      <c r="AA79" s="12">
        <v>14208</v>
      </c>
      <c r="AB79" s="12">
        <v>8992</v>
      </c>
      <c r="AC79" s="12">
        <v>1019</v>
      </c>
      <c r="AD79" s="12">
        <v>15462</v>
      </c>
      <c r="AE79" s="12">
        <v>8245</v>
      </c>
      <c r="AF79" s="12">
        <v>23738</v>
      </c>
      <c r="AG79" s="12">
        <v>26340</v>
      </c>
      <c r="AH79" s="12">
        <v>15244</v>
      </c>
      <c r="AI79" s="12">
        <v>145</v>
      </c>
      <c r="AJ79" s="12">
        <v>128</v>
      </c>
      <c r="AK79" s="12">
        <v>60</v>
      </c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</row>
    <row r="80" spans="1:80" ht="14.5" x14ac:dyDescent="0.35">
      <c r="A80" s="70">
        <v>78</v>
      </c>
      <c r="B80" s="12">
        <v>6630</v>
      </c>
      <c r="C80" s="12">
        <v>15434</v>
      </c>
      <c r="D80" s="12">
        <v>224</v>
      </c>
      <c r="E80" s="12">
        <v>7243</v>
      </c>
      <c r="F80" s="12">
        <v>14784</v>
      </c>
      <c r="G80" s="12">
        <v>12982</v>
      </c>
      <c r="H80" s="12">
        <v>18031</v>
      </c>
      <c r="I80" s="12">
        <v>360</v>
      </c>
      <c r="J80" s="12">
        <v>9374</v>
      </c>
      <c r="K80" s="12">
        <v>15383</v>
      </c>
      <c r="L80" s="12">
        <v>24775</v>
      </c>
      <c r="M80" s="12">
        <v>9492</v>
      </c>
      <c r="N80" s="12">
        <v>15251</v>
      </c>
      <c r="O80" s="12">
        <v>165</v>
      </c>
      <c r="P80" s="12">
        <v>9268</v>
      </c>
      <c r="Q80" s="12">
        <v>15475</v>
      </c>
      <c r="R80" s="12">
        <v>24759</v>
      </c>
      <c r="S80" s="12">
        <v>14655</v>
      </c>
      <c r="T80" s="12">
        <v>22018</v>
      </c>
      <c r="U80" s="12">
        <v>640</v>
      </c>
      <c r="V80" s="12">
        <v>208</v>
      </c>
      <c r="W80" s="12">
        <v>102</v>
      </c>
      <c r="X80" s="12">
        <v>9168</v>
      </c>
      <c r="Y80" s="12">
        <v>13453</v>
      </c>
      <c r="Z80" s="12">
        <v>22648</v>
      </c>
      <c r="AA80" s="12">
        <v>9143</v>
      </c>
      <c r="AB80" s="12">
        <v>12633</v>
      </c>
      <c r="AC80" s="12">
        <v>1428</v>
      </c>
      <c r="AD80" s="12">
        <v>10752</v>
      </c>
      <c r="AE80" s="12">
        <v>11837</v>
      </c>
      <c r="AF80" s="12">
        <v>22620</v>
      </c>
      <c r="AG80" s="12">
        <v>17320</v>
      </c>
      <c r="AH80" s="12">
        <v>21026</v>
      </c>
      <c r="AI80" s="12">
        <v>158</v>
      </c>
      <c r="AJ80" s="12">
        <v>262</v>
      </c>
      <c r="AK80" s="12">
        <v>73</v>
      </c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</row>
    <row r="81" spans="1:80" ht="14.5" x14ac:dyDescent="0.35">
      <c r="A81" s="70">
        <v>79</v>
      </c>
      <c r="B81" s="12">
        <v>5530</v>
      </c>
      <c r="C81" s="12">
        <v>14186</v>
      </c>
      <c r="D81" s="12">
        <v>316</v>
      </c>
      <c r="E81" s="12">
        <v>6196</v>
      </c>
      <c r="F81" s="12">
        <v>13663</v>
      </c>
      <c r="G81" s="12">
        <v>13938</v>
      </c>
      <c r="H81" s="12">
        <v>16951</v>
      </c>
      <c r="I81" s="12">
        <v>531</v>
      </c>
      <c r="J81" s="12">
        <v>10045</v>
      </c>
      <c r="K81" s="12">
        <v>14515</v>
      </c>
      <c r="L81" s="12">
        <v>24580</v>
      </c>
      <c r="M81" s="12">
        <v>10168</v>
      </c>
      <c r="N81" s="12">
        <v>14291</v>
      </c>
      <c r="O81" s="12">
        <v>249</v>
      </c>
      <c r="P81" s="12">
        <v>9876</v>
      </c>
      <c r="Q81" s="12">
        <v>14661</v>
      </c>
      <c r="R81" s="12">
        <v>24559</v>
      </c>
      <c r="S81" s="12">
        <v>14699</v>
      </c>
      <c r="T81" s="12">
        <v>20438</v>
      </c>
      <c r="U81" s="12">
        <v>884</v>
      </c>
      <c r="V81" s="12">
        <v>368</v>
      </c>
      <c r="W81" s="12">
        <v>181</v>
      </c>
      <c r="X81" s="12">
        <v>9401</v>
      </c>
      <c r="Y81" s="12">
        <v>12893</v>
      </c>
      <c r="Z81" s="12">
        <v>22336</v>
      </c>
      <c r="AA81" s="12">
        <v>9080</v>
      </c>
      <c r="AB81" s="12">
        <v>11833</v>
      </c>
      <c r="AC81" s="12">
        <v>1839</v>
      </c>
      <c r="AD81" s="12">
        <v>10702</v>
      </c>
      <c r="AE81" s="12">
        <v>11466</v>
      </c>
      <c r="AF81" s="12">
        <v>22222</v>
      </c>
      <c r="AG81" s="12">
        <v>16668</v>
      </c>
      <c r="AH81" s="12">
        <v>19251</v>
      </c>
      <c r="AI81" s="12">
        <v>227</v>
      </c>
      <c r="AJ81" s="12">
        <v>235</v>
      </c>
      <c r="AK81" s="12">
        <v>109</v>
      </c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</row>
    <row r="82" spans="1:80" ht="14.5" x14ac:dyDescent="0.35">
      <c r="A82" s="70">
        <v>80</v>
      </c>
      <c r="B82" s="12">
        <v>6263</v>
      </c>
      <c r="C82" s="12">
        <v>12248</v>
      </c>
      <c r="D82" s="12">
        <v>612</v>
      </c>
      <c r="E82" s="12">
        <v>6719</v>
      </c>
      <c r="F82" s="12">
        <v>12365</v>
      </c>
      <c r="G82" s="12">
        <v>13488</v>
      </c>
      <c r="H82" s="12">
        <v>12721</v>
      </c>
      <c r="I82" s="12">
        <v>1003</v>
      </c>
      <c r="J82" s="12">
        <v>9823</v>
      </c>
      <c r="K82" s="12">
        <v>11693</v>
      </c>
      <c r="L82" s="12">
        <v>21541</v>
      </c>
      <c r="M82" s="12">
        <v>10030</v>
      </c>
      <c r="N82" s="12">
        <v>11426</v>
      </c>
      <c r="O82" s="12">
        <v>286</v>
      </c>
      <c r="P82" s="12">
        <v>9378</v>
      </c>
      <c r="Q82" s="12">
        <v>12104</v>
      </c>
      <c r="R82" s="12">
        <v>21508</v>
      </c>
      <c r="S82" s="12">
        <v>14332</v>
      </c>
      <c r="T82" s="12">
        <v>18330</v>
      </c>
      <c r="U82" s="12">
        <v>1356</v>
      </c>
      <c r="V82" s="12">
        <v>960</v>
      </c>
      <c r="W82" s="12">
        <v>195</v>
      </c>
      <c r="X82" s="12">
        <v>8266</v>
      </c>
      <c r="Y82" s="12">
        <v>11946</v>
      </c>
      <c r="Z82" s="12">
        <v>20249</v>
      </c>
      <c r="AA82" s="12">
        <v>8036</v>
      </c>
      <c r="AB82" s="12">
        <v>11125</v>
      </c>
      <c r="AC82" s="12">
        <v>1245</v>
      </c>
      <c r="AD82" s="12">
        <v>9405</v>
      </c>
      <c r="AE82" s="12">
        <v>10699</v>
      </c>
      <c r="AF82" s="12">
        <v>20154</v>
      </c>
      <c r="AG82" s="12">
        <v>15687</v>
      </c>
      <c r="AH82" s="12">
        <v>19908</v>
      </c>
      <c r="AI82" s="12">
        <v>407</v>
      </c>
      <c r="AJ82" s="12">
        <v>146</v>
      </c>
      <c r="AK82" s="12">
        <v>49</v>
      </c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</row>
    <row r="83" spans="1:80" ht="14.5" x14ac:dyDescent="0.35">
      <c r="A83" s="70">
        <v>81</v>
      </c>
      <c r="B83" s="12">
        <v>4366</v>
      </c>
      <c r="C83" s="12">
        <v>16838</v>
      </c>
      <c r="D83" s="12">
        <v>368</v>
      </c>
      <c r="E83" s="12">
        <v>5343</v>
      </c>
      <c r="F83" s="12">
        <v>16103</v>
      </c>
      <c r="G83" s="12">
        <v>11499</v>
      </c>
      <c r="H83" s="12">
        <v>21183</v>
      </c>
      <c r="I83" s="12">
        <v>494</v>
      </c>
      <c r="J83" s="12">
        <v>8143</v>
      </c>
      <c r="K83" s="12">
        <v>17833</v>
      </c>
      <c r="L83" s="12">
        <v>25995</v>
      </c>
      <c r="M83" s="12">
        <v>8196</v>
      </c>
      <c r="N83" s="12">
        <v>17783</v>
      </c>
      <c r="O83" s="12">
        <v>217</v>
      </c>
      <c r="P83" s="12">
        <v>7782</v>
      </c>
      <c r="Q83" s="12">
        <v>18219</v>
      </c>
      <c r="R83" s="12">
        <v>26027</v>
      </c>
      <c r="S83" s="12">
        <v>11777</v>
      </c>
      <c r="T83" s="12">
        <v>25990</v>
      </c>
      <c r="U83" s="12">
        <v>777</v>
      </c>
      <c r="V83" s="12">
        <v>444</v>
      </c>
      <c r="W83" s="12">
        <v>129</v>
      </c>
      <c r="X83" s="12">
        <v>6934</v>
      </c>
      <c r="Y83" s="12">
        <v>16322</v>
      </c>
      <c r="Z83" s="12">
        <v>23285</v>
      </c>
      <c r="AA83" s="12">
        <v>6982</v>
      </c>
      <c r="AB83" s="12">
        <v>15451</v>
      </c>
      <c r="AC83" s="12">
        <v>1446</v>
      </c>
      <c r="AD83" s="12">
        <v>9037</v>
      </c>
      <c r="AE83" s="12">
        <v>14014</v>
      </c>
      <c r="AF83" s="12">
        <v>23093</v>
      </c>
      <c r="AG83" s="12">
        <v>13354</v>
      </c>
      <c r="AH83" s="12">
        <v>23578</v>
      </c>
      <c r="AI83" s="12">
        <v>221</v>
      </c>
      <c r="AJ83" s="12">
        <v>228</v>
      </c>
      <c r="AK83" s="12">
        <v>61</v>
      </c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</row>
    <row r="84" spans="1:80" ht="14.5" x14ac:dyDescent="0.35">
      <c r="A84" s="70">
        <v>82</v>
      </c>
      <c r="B84" s="12">
        <v>6807</v>
      </c>
      <c r="C84" s="12">
        <v>10867</v>
      </c>
      <c r="D84" s="12">
        <v>229</v>
      </c>
      <c r="E84" s="12">
        <v>7760</v>
      </c>
      <c r="F84" s="12">
        <v>9888</v>
      </c>
      <c r="G84" s="12">
        <v>14687</v>
      </c>
      <c r="H84" s="12">
        <v>15599</v>
      </c>
      <c r="I84" s="12">
        <v>334</v>
      </c>
      <c r="J84" s="12">
        <v>10154</v>
      </c>
      <c r="K84" s="12">
        <v>13018</v>
      </c>
      <c r="L84" s="12">
        <v>23188</v>
      </c>
      <c r="M84" s="12">
        <v>10279</v>
      </c>
      <c r="N84" s="12">
        <v>12992</v>
      </c>
      <c r="O84" s="12">
        <v>128</v>
      </c>
      <c r="P84" s="12">
        <v>9911</v>
      </c>
      <c r="Q84" s="12">
        <v>13299</v>
      </c>
      <c r="R84" s="12">
        <v>23223</v>
      </c>
      <c r="S84" s="12">
        <v>16088</v>
      </c>
      <c r="T84" s="12">
        <v>19400</v>
      </c>
      <c r="U84" s="12">
        <v>576</v>
      </c>
      <c r="V84" s="12">
        <v>239</v>
      </c>
      <c r="W84" s="12">
        <v>147</v>
      </c>
      <c r="X84" s="12">
        <v>8998</v>
      </c>
      <c r="Y84" s="12">
        <v>12702</v>
      </c>
      <c r="Z84" s="12">
        <v>21719</v>
      </c>
      <c r="AA84" s="12">
        <v>9084</v>
      </c>
      <c r="AB84" s="12">
        <v>11857</v>
      </c>
      <c r="AC84" s="12">
        <v>1331</v>
      </c>
      <c r="AD84" s="12">
        <v>10368</v>
      </c>
      <c r="AE84" s="12">
        <v>11048</v>
      </c>
      <c r="AF84" s="12">
        <v>21447</v>
      </c>
      <c r="AG84" s="12">
        <v>18624</v>
      </c>
      <c r="AH84" s="12">
        <v>18363</v>
      </c>
      <c r="AI84" s="12">
        <v>152</v>
      </c>
      <c r="AJ84" s="12">
        <v>362</v>
      </c>
      <c r="AK84" s="12">
        <v>56</v>
      </c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</row>
    <row r="85" spans="1:80" ht="14.5" x14ac:dyDescent="0.35">
      <c r="A85" s="70">
        <v>83</v>
      </c>
      <c r="B85" s="12">
        <v>4937</v>
      </c>
      <c r="C85" s="12">
        <v>15859</v>
      </c>
      <c r="D85" s="12">
        <v>235</v>
      </c>
      <c r="E85" s="12">
        <v>6269</v>
      </c>
      <c r="F85" s="12">
        <v>14397</v>
      </c>
      <c r="G85" s="12">
        <v>11502</v>
      </c>
      <c r="H85" s="12">
        <v>18710</v>
      </c>
      <c r="I85" s="12">
        <v>347</v>
      </c>
      <c r="J85" s="12">
        <v>8260</v>
      </c>
      <c r="K85" s="12">
        <v>15166</v>
      </c>
      <c r="L85" s="12">
        <v>23437</v>
      </c>
      <c r="M85" s="12">
        <v>8295</v>
      </c>
      <c r="N85" s="12">
        <v>15120</v>
      </c>
      <c r="O85" s="12">
        <v>199</v>
      </c>
      <c r="P85" s="12">
        <v>7998</v>
      </c>
      <c r="Q85" s="12">
        <v>15439</v>
      </c>
      <c r="R85" s="12">
        <v>23461</v>
      </c>
      <c r="S85" s="12">
        <v>12887</v>
      </c>
      <c r="T85" s="12">
        <v>23703</v>
      </c>
      <c r="U85" s="12">
        <v>582</v>
      </c>
      <c r="V85" s="12">
        <v>243</v>
      </c>
      <c r="W85" s="12">
        <v>143</v>
      </c>
      <c r="X85" s="12">
        <v>7763</v>
      </c>
      <c r="Y85" s="12">
        <v>14239</v>
      </c>
      <c r="Z85" s="12">
        <v>22038</v>
      </c>
      <c r="AA85" s="12">
        <v>7479</v>
      </c>
      <c r="AB85" s="12">
        <v>13480</v>
      </c>
      <c r="AC85" s="12">
        <v>1471</v>
      </c>
      <c r="AD85" s="12">
        <v>9342</v>
      </c>
      <c r="AE85" s="12">
        <v>12490</v>
      </c>
      <c r="AF85" s="12">
        <v>21883</v>
      </c>
      <c r="AG85" s="12">
        <v>15732</v>
      </c>
      <c r="AH85" s="12">
        <v>21861</v>
      </c>
      <c r="AI85" s="12">
        <v>177</v>
      </c>
      <c r="AJ85" s="12">
        <v>607</v>
      </c>
      <c r="AK85" s="12">
        <v>41</v>
      </c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</row>
    <row r="86" spans="1:80" ht="14.5" x14ac:dyDescent="0.35">
      <c r="A86" s="70">
        <v>84</v>
      </c>
      <c r="B86" s="12">
        <v>3696</v>
      </c>
      <c r="C86" s="12">
        <v>11714</v>
      </c>
      <c r="D86" s="12">
        <v>345</v>
      </c>
      <c r="E86" s="12">
        <v>4282</v>
      </c>
      <c r="F86" s="12">
        <v>11340</v>
      </c>
      <c r="G86" s="12">
        <v>11741</v>
      </c>
      <c r="H86" s="12">
        <v>15638</v>
      </c>
      <c r="I86" s="12">
        <v>553</v>
      </c>
      <c r="J86" s="12">
        <v>8064</v>
      </c>
      <c r="K86" s="12">
        <v>12380</v>
      </c>
      <c r="L86" s="12">
        <v>20460</v>
      </c>
      <c r="M86" s="12">
        <v>8105</v>
      </c>
      <c r="N86" s="12">
        <v>12172</v>
      </c>
      <c r="O86" s="12">
        <v>281</v>
      </c>
      <c r="P86" s="12">
        <v>7557</v>
      </c>
      <c r="Q86" s="12">
        <v>12922</v>
      </c>
      <c r="R86" s="12">
        <v>20492</v>
      </c>
      <c r="S86" s="12">
        <v>10948</v>
      </c>
      <c r="T86" s="12">
        <v>19677</v>
      </c>
      <c r="U86" s="12">
        <v>1020</v>
      </c>
      <c r="V86" s="12">
        <v>412</v>
      </c>
      <c r="W86" s="12">
        <v>264</v>
      </c>
      <c r="X86" s="12">
        <v>6706</v>
      </c>
      <c r="Y86" s="12">
        <v>10887</v>
      </c>
      <c r="Z86" s="12">
        <v>17621</v>
      </c>
      <c r="AA86" s="12">
        <v>6256</v>
      </c>
      <c r="AB86" s="12">
        <v>10477</v>
      </c>
      <c r="AC86" s="12">
        <v>961</v>
      </c>
      <c r="AD86" s="12">
        <v>7158</v>
      </c>
      <c r="AE86" s="12">
        <v>10266</v>
      </c>
      <c r="AF86" s="12">
        <v>17469</v>
      </c>
      <c r="AG86" s="12">
        <v>11682</v>
      </c>
      <c r="AH86" s="12">
        <v>17707</v>
      </c>
      <c r="AI86" s="12">
        <v>331</v>
      </c>
      <c r="AJ86" s="12">
        <v>202</v>
      </c>
      <c r="AK86" s="12">
        <v>140</v>
      </c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</row>
    <row r="87" spans="1:80" ht="14.5" x14ac:dyDescent="0.35">
      <c r="A87" s="70">
        <v>85</v>
      </c>
      <c r="B87" s="12">
        <v>4088</v>
      </c>
      <c r="C87" s="12">
        <v>18954</v>
      </c>
      <c r="D87" s="12">
        <v>417</v>
      </c>
      <c r="E87" s="12">
        <v>4850</v>
      </c>
      <c r="F87" s="12">
        <v>18459</v>
      </c>
      <c r="G87" s="12">
        <v>10286</v>
      </c>
      <c r="H87" s="12">
        <v>19668</v>
      </c>
      <c r="I87" s="12">
        <v>550</v>
      </c>
      <c r="J87" s="12">
        <v>7316</v>
      </c>
      <c r="K87" s="12">
        <v>16301</v>
      </c>
      <c r="L87" s="12">
        <v>23638</v>
      </c>
      <c r="M87" s="12">
        <v>7327</v>
      </c>
      <c r="N87" s="12">
        <v>16222</v>
      </c>
      <c r="O87" s="12">
        <v>266</v>
      </c>
      <c r="P87" s="12">
        <v>6656</v>
      </c>
      <c r="Q87" s="12">
        <v>17022</v>
      </c>
      <c r="R87" s="12">
        <v>23700</v>
      </c>
      <c r="S87" s="12">
        <v>9501</v>
      </c>
      <c r="T87" s="12">
        <v>24740</v>
      </c>
      <c r="U87" s="12">
        <v>1078</v>
      </c>
      <c r="V87" s="12">
        <v>476</v>
      </c>
      <c r="W87" s="12">
        <v>283</v>
      </c>
      <c r="X87" s="12">
        <v>6347</v>
      </c>
      <c r="Y87" s="12">
        <v>14086</v>
      </c>
      <c r="Z87" s="12">
        <v>20473</v>
      </c>
      <c r="AA87" s="12">
        <v>6197</v>
      </c>
      <c r="AB87" s="12">
        <v>13274</v>
      </c>
      <c r="AC87" s="12">
        <v>1121</v>
      </c>
      <c r="AD87" s="12">
        <v>7194</v>
      </c>
      <c r="AE87" s="12">
        <v>13033</v>
      </c>
      <c r="AF87" s="12">
        <v>20280</v>
      </c>
      <c r="AG87" s="12">
        <v>11616</v>
      </c>
      <c r="AH87" s="12">
        <v>21951</v>
      </c>
      <c r="AI87" s="12">
        <v>325</v>
      </c>
      <c r="AJ87" s="12">
        <v>135</v>
      </c>
      <c r="AK87" s="12">
        <v>103</v>
      </c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</row>
    <row r="88" spans="1:80" ht="14.5" x14ac:dyDescent="0.35">
      <c r="A88" s="70">
        <v>86</v>
      </c>
      <c r="B88" s="12">
        <v>4329</v>
      </c>
      <c r="C88" s="12">
        <v>11838</v>
      </c>
      <c r="D88" s="12">
        <v>363</v>
      </c>
      <c r="E88" s="12">
        <v>4858</v>
      </c>
      <c r="F88" s="12">
        <v>11566</v>
      </c>
      <c r="G88" s="12">
        <v>12040</v>
      </c>
      <c r="H88" s="12">
        <v>11781</v>
      </c>
      <c r="I88" s="12">
        <v>649</v>
      </c>
      <c r="J88" s="12">
        <v>8598</v>
      </c>
      <c r="K88" s="12">
        <v>10640</v>
      </c>
      <c r="L88" s="12">
        <v>19259</v>
      </c>
      <c r="M88" s="12">
        <v>8751</v>
      </c>
      <c r="N88" s="12">
        <v>10370</v>
      </c>
      <c r="O88" s="12">
        <v>298</v>
      </c>
      <c r="P88" s="12">
        <v>8560</v>
      </c>
      <c r="Q88" s="12">
        <v>10670</v>
      </c>
      <c r="R88" s="12">
        <v>19256</v>
      </c>
      <c r="S88" s="12">
        <v>12618</v>
      </c>
      <c r="T88" s="12">
        <v>15715</v>
      </c>
      <c r="U88" s="12">
        <v>1183</v>
      </c>
      <c r="V88" s="12">
        <v>513</v>
      </c>
      <c r="W88" s="12">
        <v>320</v>
      </c>
      <c r="X88" s="12">
        <v>5894</v>
      </c>
      <c r="Y88" s="12">
        <v>10366</v>
      </c>
      <c r="Z88" s="12">
        <v>16291</v>
      </c>
      <c r="AA88" s="12">
        <v>6102</v>
      </c>
      <c r="AB88" s="12">
        <v>9111</v>
      </c>
      <c r="AC88" s="12">
        <v>1103</v>
      </c>
      <c r="AD88" s="12">
        <v>6435</v>
      </c>
      <c r="AE88" s="12">
        <v>9603</v>
      </c>
      <c r="AF88" s="12">
        <v>16099</v>
      </c>
      <c r="AG88" s="12">
        <v>11699</v>
      </c>
      <c r="AH88" s="12">
        <v>15272</v>
      </c>
      <c r="AI88" s="12">
        <v>328</v>
      </c>
      <c r="AJ88" s="12">
        <v>83</v>
      </c>
      <c r="AK88" s="12">
        <v>119</v>
      </c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</row>
    <row r="89" spans="1:80" ht="14.5" x14ac:dyDescent="0.35">
      <c r="A89" s="70">
        <v>87</v>
      </c>
      <c r="B89" s="12">
        <v>4158</v>
      </c>
      <c r="C89" s="12">
        <v>17963</v>
      </c>
      <c r="D89" s="12">
        <v>418</v>
      </c>
      <c r="E89" s="12">
        <v>5056</v>
      </c>
      <c r="F89" s="12">
        <v>17374</v>
      </c>
      <c r="G89" s="12">
        <v>9921</v>
      </c>
      <c r="H89" s="12">
        <v>18429</v>
      </c>
      <c r="I89" s="12">
        <v>561</v>
      </c>
      <c r="J89" s="12">
        <v>7451</v>
      </c>
      <c r="K89" s="12">
        <v>16439</v>
      </c>
      <c r="L89" s="12">
        <v>23904</v>
      </c>
      <c r="M89" s="12">
        <v>7557</v>
      </c>
      <c r="N89" s="12">
        <v>16186</v>
      </c>
      <c r="O89" s="12">
        <v>310</v>
      </c>
      <c r="P89" s="12">
        <v>7322</v>
      </c>
      <c r="Q89" s="12">
        <v>16508</v>
      </c>
      <c r="R89" s="12">
        <v>23847</v>
      </c>
      <c r="S89" s="12">
        <v>9916</v>
      </c>
      <c r="T89" s="12">
        <v>23639</v>
      </c>
      <c r="U89" s="12">
        <v>1065</v>
      </c>
      <c r="V89" s="12">
        <v>587</v>
      </c>
      <c r="W89" s="12">
        <v>233</v>
      </c>
      <c r="X89" s="12">
        <v>5878</v>
      </c>
      <c r="Y89" s="12">
        <v>14835</v>
      </c>
      <c r="Z89" s="12">
        <v>20751</v>
      </c>
      <c r="AA89" s="12">
        <v>5944</v>
      </c>
      <c r="AB89" s="12">
        <v>13465</v>
      </c>
      <c r="AC89" s="12">
        <v>1390</v>
      </c>
      <c r="AD89" s="12">
        <v>6520</v>
      </c>
      <c r="AE89" s="12">
        <v>13872</v>
      </c>
      <c r="AF89" s="12">
        <v>20447</v>
      </c>
      <c r="AG89" s="12">
        <v>10703</v>
      </c>
      <c r="AH89" s="12">
        <v>21798</v>
      </c>
      <c r="AI89" s="12">
        <v>325</v>
      </c>
      <c r="AJ89" s="12">
        <v>131</v>
      </c>
      <c r="AK89" s="12">
        <v>75</v>
      </c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</row>
    <row r="90" spans="1:80" ht="14.5" x14ac:dyDescent="0.35">
      <c r="A90" s="70">
        <v>88</v>
      </c>
      <c r="B90" s="12">
        <v>3486</v>
      </c>
      <c r="C90" s="12">
        <v>16921</v>
      </c>
      <c r="D90" s="12">
        <v>414</v>
      </c>
      <c r="E90" s="12">
        <v>4469</v>
      </c>
      <c r="F90" s="12">
        <v>16302</v>
      </c>
      <c r="G90" s="12">
        <v>11371</v>
      </c>
      <c r="H90" s="12">
        <v>19744</v>
      </c>
      <c r="I90" s="12">
        <v>664</v>
      </c>
      <c r="J90" s="12">
        <v>8356</v>
      </c>
      <c r="K90" s="12">
        <v>17163</v>
      </c>
      <c r="L90" s="12">
        <v>25540</v>
      </c>
      <c r="M90" s="12">
        <v>8526</v>
      </c>
      <c r="N90" s="12">
        <v>16775</v>
      </c>
      <c r="O90" s="12">
        <v>379</v>
      </c>
      <c r="P90" s="12">
        <v>8191</v>
      </c>
      <c r="Q90" s="12">
        <v>17253</v>
      </c>
      <c r="R90" s="12">
        <v>25465</v>
      </c>
      <c r="S90" s="12">
        <v>10689</v>
      </c>
      <c r="T90" s="12">
        <v>24485</v>
      </c>
      <c r="U90" s="12">
        <v>1182</v>
      </c>
      <c r="V90" s="12">
        <v>529</v>
      </c>
      <c r="W90" s="12">
        <v>248</v>
      </c>
      <c r="X90" s="12">
        <v>7016</v>
      </c>
      <c r="Y90" s="12">
        <v>14920</v>
      </c>
      <c r="Z90" s="12">
        <v>21974</v>
      </c>
      <c r="AA90" s="12">
        <v>6982</v>
      </c>
      <c r="AB90" s="12">
        <v>13586</v>
      </c>
      <c r="AC90" s="12">
        <v>1621</v>
      </c>
      <c r="AD90" s="12">
        <v>7687</v>
      </c>
      <c r="AE90" s="12">
        <v>13899</v>
      </c>
      <c r="AF90" s="12">
        <v>21640</v>
      </c>
      <c r="AG90" s="12">
        <v>12389</v>
      </c>
      <c r="AH90" s="12">
        <v>22704</v>
      </c>
      <c r="AI90" s="12">
        <v>357</v>
      </c>
      <c r="AJ90" s="12">
        <v>167</v>
      </c>
      <c r="AK90" s="12">
        <v>88</v>
      </c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</row>
    <row r="91" spans="1:80" ht="14.5" x14ac:dyDescent="0.35">
      <c r="A91" s="70">
        <v>89</v>
      </c>
      <c r="B91" s="12">
        <v>4364</v>
      </c>
      <c r="C91" s="12">
        <v>19736</v>
      </c>
      <c r="D91" s="12">
        <v>374</v>
      </c>
      <c r="E91" s="12">
        <v>5949</v>
      </c>
      <c r="F91" s="12">
        <v>18190</v>
      </c>
      <c r="G91" s="12">
        <v>11368</v>
      </c>
      <c r="H91" s="12">
        <v>19205</v>
      </c>
      <c r="I91" s="12">
        <v>471</v>
      </c>
      <c r="J91" s="12">
        <v>8902</v>
      </c>
      <c r="K91" s="12">
        <v>16921</v>
      </c>
      <c r="L91" s="12">
        <v>25856</v>
      </c>
      <c r="M91" s="12">
        <v>8984</v>
      </c>
      <c r="N91" s="12">
        <v>16791</v>
      </c>
      <c r="O91" s="12">
        <v>280</v>
      </c>
      <c r="P91" s="12">
        <v>8345</v>
      </c>
      <c r="Q91" s="12">
        <v>17518</v>
      </c>
      <c r="R91" s="12">
        <v>25889</v>
      </c>
      <c r="S91" s="12">
        <v>11286</v>
      </c>
      <c r="T91" s="12">
        <v>24343</v>
      </c>
      <c r="U91" s="12">
        <v>987</v>
      </c>
      <c r="V91" s="12">
        <v>621</v>
      </c>
      <c r="W91" s="12">
        <v>213</v>
      </c>
      <c r="X91" s="12">
        <v>8067</v>
      </c>
      <c r="Y91" s="12">
        <v>14030</v>
      </c>
      <c r="Z91" s="12">
        <v>22130</v>
      </c>
      <c r="AA91" s="12">
        <v>7966</v>
      </c>
      <c r="AB91" s="12">
        <v>12236</v>
      </c>
      <c r="AC91" s="12">
        <v>2100</v>
      </c>
      <c r="AD91" s="12">
        <v>10748</v>
      </c>
      <c r="AE91" s="12">
        <v>11231</v>
      </c>
      <c r="AF91" s="12">
        <v>22032</v>
      </c>
      <c r="AG91" s="12">
        <v>14415</v>
      </c>
      <c r="AH91" s="12">
        <v>20768</v>
      </c>
      <c r="AI91" s="12">
        <v>268</v>
      </c>
      <c r="AJ91" s="12">
        <v>317</v>
      </c>
      <c r="AK91" s="12">
        <v>83</v>
      </c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</row>
    <row r="92" spans="1:80" ht="14.5" x14ac:dyDescent="0.35">
      <c r="A92" s="70">
        <v>90</v>
      </c>
      <c r="B92" s="12">
        <v>3613</v>
      </c>
      <c r="C92" s="12">
        <v>21635</v>
      </c>
      <c r="D92" s="12">
        <v>421</v>
      </c>
      <c r="E92" s="12">
        <v>4770</v>
      </c>
      <c r="F92" s="12">
        <v>20788</v>
      </c>
      <c r="G92" s="12">
        <v>9377</v>
      </c>
      <c r="H92" s="12">
        <v>25569</v>
      </c>
      <c r="I92" s="12">
        <v>599</v>
      </c>
      <c r="J92" s="12">
        <v>6828</v>
      </c>
      <c r="K92" s="12">
        <v>21340</v>
      </c>
      <c r="L92" s="12">
        <v>28193</v>
      </c>
      <c r="M92" s="12">
        <v>7021</v>
      </c>
      <c r="N92" s="12">
        <v>21093</v>
      </c>
      <c r="O92" s="12">
        <v>244</v>
      </c>
      <c r="P92" s="12">
        <v>6363</v>
      </c>
      <c r="Q92" s="12">
        <v>21826</v>
      </c>
      <c r="R92" s="12">
        <v>28204</v>
      </c>
      <c r="S92" s="12">
        <v>9174</v>
      </c>
      <c r="T92" s="12">
        <v>30392</v>
      </c>
      <c r="U92" s="12">
        <v>1043</v>
      </c>
      <c r="V92" s="12">
        <v>592</v>
      </c>
      <c r="W92" s="12">
        <v>170</v>
      </c>
      <c r="X92" s="12">
        <v>6278</v>
      </c>
      <c r="Y92" s="12">
        <v>19257</v>
      </c>
      <c r="Z92" s="12">
        <v>25578</v>
      </c>
      <c r="AA92" s="12">
        <v>5912</v>
      </c>
      <c r="AB92" s="12">
        <v>17942</v>
      </c>
      <c r="AC92" s="12">
        <v>1818</v>
      </c>
      <c r="AD92" s="12">
        <v>8106</v>
      </c>
      <c r="AE92" s="12">
        <v>17253</v>
      </c>
      <c r="AF92" s="12">
        <v>25408</v>
      </c>
      <c r="AG92" s="12">
        <v>9477</v>
      </c>
      <c r="AH92" s="12">
        <v>24327</v>
      </c>
      <c r="AI92" s="12">
        <v>222</v>
      </c>
      <c r="AJ92" s="12">
        <v>213</v>
      </c>
      <c r="AK92" s="12">
        <v>49</v>
      </c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</row>
    <row r="93" spans="1:80" ht="14.5" x14ac:dyDescent="0.35">
      <c r="A93" s="70">
        <v>91</v>
      </c>
      <c r="B93" s="12">
        <v>3809</v>
      </c>
      <c r="C93" s="12">
        <v>13488</v>
      </c>
      <c r="D93" s="12">
        <v>408</v>
      </c>
      <c r="E93" s="12">
        <v>4882</v>
      </c>
      <c r="F93" s="12">
        <v>12702</v>
      </c>
      <c r="G93" s="12">
        <v>12462</v>
      </c>
      <c r="H93" s="12">
        <v>18651</v>
      </c>
      <c r="I93" s="12">
        <v>576</v>
      </c>
      <c r="J93" s="12">
        <v>9752</v>
      </c>
      <c r="K93" s="12">
        <v>17065</v>
      </c>
      <c r="L93" s="12">
        <v>26860</v>
      </c>
      <c r="M93" s="12">
        <v>9973</v>
      </c>
      <c r="N93" s="12">
        <v>16677</v>
      </c>
      <c r="O93" s="12">
        <v>368</v>
      </c>
      <c r="P93" s="12">
        <v>9042</v>
      </c>
      <c r="Q93" s="12">
        <v>17751</v>
      </c>
      <c r="R93" s="12">
        <v>26820</v>
      </c>
      <c r="S93" s="12">
        <v>12548</v>
      </c>
      <c r="T93" s="12">
        <v>24390</v>
      </c>
      <c r="U93" s="12">
        <v>1237</v>
      </c>
      <c r="V93" s="12">
        <v>476</v>
      </c>
      <c r="W93" s="12">
        <v>223</v>
      </c>
      <c r="X93" s="12">
        <v>8116</v>
      </c>
      <c r="Y93" s="12">
        <v>16264</v>
      </c>
      <c r="Z93" s="12">
        <v>24427</v>
      </c>
      <c r="AA93" s="12">
        <v>7847</v>
      </c>
      <c r="AB93" s="12">
        <v>14300</v>
      </c>
      <c r="AC93" s="12">
        <v>2208</v>
      </c>
      <c r="AD93" s="12">
        <v>10378</v>
      </c>
      <c r="AE93" s="12">
        <v>13784</v>
      </c>
      <c r="AF93" s="12">
        <v>24231</v>
      </c>
      <c r="AG93" s="12">
        <v>14749</v>
      </c>
      <c r="AH93" s="12">
        <v>23931</v>
      </c>
      <c r="AI93" s="12">
        <v>299</v>
      </c>
      <c r="AJ93" s="12">
        <v>301</v>
      </c>
      <c r="AK93" s="12">
        <v>74</v>
      </c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</row>
    <row r="94" spans="1:80" ht="14.5" x14ac:dyDescent="0.35">
      <c r="A94" s="70">
        <v>92</v>
      </c>
      <c r="B94" s="12">
        <v>5835</v>
      </c>
      <c r="C94" s="12">
        <v>6198</v>
      </c>
      <c r="D94" s="12">
        <v>366</v>
      </c>
      <c r="E94" s="12">
        <v>6561</v>
      </c>
      <c r="F94" s="12">
        <v>5734</v>
      </c>
      <c r="G94" s="12">
        <v>16448</v>
      </c>
      <c r="H94" s="12">
        <v>7594</v>
      </c>
      <c r="I94" s="12">
        <v>474</v>
      </c>
      <c r="J94" s="12">
        <v>11874</v>
      </c>
      <c r="K94" s="12">
        <v>6331</v>
      </c>
      <c r="L94" s="12">
        <v>18218</v>
      </c>
      <c r="M94" s="12">
        <v>12005</v>
      </c>
      <c r="N94" s="12">
        <v>6106</v>
      </c>
      <c r="O94" s="12">
        <v>256</v>
      </c>
      <c r="P94" s="12">
        <v>11562</v>
      </c>
      <c r="Q94" s="12">
        <v>6622</v>
      </c>
      <c r="R94" s="12">
        <v>18206</v>
      </c>
      <c r="S94" s="12">
        <v>15590</v>
      </c>
      <c r="T94" s="12">
        <v>10240</v>
      </c>
      <c r="U94" s="12">
        <v>1014</v>
      </c>
      <c r="V94" s="12">
        <v>333</v>
      </c>
      <c r="W94" s="12">
        <v>341</v>
      </c>
      <c r="X94" s="12">
        <v>9216</v>
      </c>
      <c r="Y94" s="12">
        <v>6636</v>
      </c>
      <c r="Z94" s="12">
        <v>15886</v>
      </c>
      <c r="AA94" s="12">
        <v>8986</v>
      </c>
      <c r="AB94" s="12">
        <v>5433</v>
      </c>
      <c r="AC94" s="12">
        <v>1605</v>
      </c>
      <c r="AD94" s="12">
        <v>10225</v>
      </c>
      <c r="AE94" s="12">
        <v>5456</v>
      </c>
      <c r="AF94" s="12">
        <v>15742</v>
      </c>
      <c r="AG94" s="12">
        <v>17634</v>
      </c>
      <c r="AH94" s="12">
        <v>9927</v>
      </c>
      <c r="AI94" s="12">
        <v>328</v>
      </c>
      <c r="AJ94" s="12">
        <v>253</v>
      </c>
      <c r="AK94" s="12">
        <v>128</v>
      </c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</row>
    <row r="95" spans="1:80" ht="14.5" x14ac:dyDescent="0.35">
      <c r="A95" s="70">
        <v>93</v>
      </c>
      <c r="B95" s="12">
        <v>3757</v>
      </c>
      <c r="C95" s="12">
        <v>15492</v>
      </c>
      <c r="D95" s="12">
        <v>373</v>
      </c>
      <c r="E95" s="12">
        <v>4876</v>
      </c>
      <c r="F95" s="12">
        <v>14621</v>
      </c>
      <c r="G95" s="12">
        <v>12728</v>
      </c>
      <c r="H95" s="12">
        <v>21167</v>
      </c>
      <c r="I95" s="12">
        <v>580</v>
      </c>
      <c r="J95" s="12">
        <v>9665</v>
      </c>
      <c r="K95" s="12">
        <v>18551</v>
      </c>
      <c r="L95" s="12">
        <v>28239</v>
      </c>
      <c r="M95" s="12">
        <v>9895</v>
      </c>
      <c r="N95" s="12">
        <v>18185</v>
      </c>
      <c r="O95" s="12">
        <v>326</v>
      </c>
      <c r="P95" s="12">
        <v>9021</v>
      </c>
      <c r="Q95" s="12">
        <v>19216</v>
      </c>
      <c r="R95" s="12">
        <v>28266</v>
      </c>
      <c r="S95" s="12">
        <v>12344</v>
      </c>
      <c r="T95" s="12">
        <v>26205</v>
      </c>
      <c r="U95" s="12">
        <v>1214</v>
      </c>
      <c r="V95" s="12">
        <v>482</v>
      </c>
      <c r="W95" s="12">
        <v>224</v>
      </c>
      <c r="X95" s="12">
        <v>8168</v>
      </c>
      <c r="Y95" s="12">
        <v>17832</v>
      </c>
      <c r="Z95" s="12">
        <v>26052</v>
      </c>
      <c r="AA95" s="12">
        <v>7841</v>
      </c>
      <c r="AB95" s="12">
        <v>15829</v>
      </c>
      <c r="AC95" s="12">
        <v>2360</v>
      </c>
      <c r="AD95" s="12">
        <v>10633</v>
      </c>
      <c r="AE95" s="12">
        <v>15185</v>
      </c>
      <c r="AF95" s="12">
        <v>25900</v>
      </c>
      <c r="AG95" s="12">
        <v>14121</v>
      </c>
      <c r="AH95" s="12">
        <v>25672</v>
      </c>
      <c r="AI95" s="12">
        <v>280</v>
      </c>
      <c r="AJ95" s="12">
        <v>433</v>
      </c>
      <c r="AK95" s="12">
        <v>69</v>
      </c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</row>
    <row r="96" spans="1:80" ht="14.5" x14ac:dyDescent="0.35">
      <c r="A96" s="70">
        <v>94</v>
      </c>
      <c r="B96" s="12">
        <v>4089</v>
      </c>
      <c r="C96" s="12">
        <v>10677</v>
      </c>
      <c r="D96" s="12">
        <v>372</v>
      </c>
      <c r="E96" s="12">
        <v>4864</v>
      </c>
      <c r="F96" s="12">
        <v>10177</v>
      </c>
      <c r="G96" s="12">
        <v>15086</v>
      </c>
      <c r="H96" s="12">
        <v>11830</v>
      </c>
      <c r="I96" s="12">
        <v>728</v>
      </c>
      <c r="J96" s="12">
        <v>11527</v>
      </c>
      <c r="K96" s="12">
        <v>10898</v>
      </c>
      <c r="L96" s="12">
        <v>22436</v>
      </c>
      <c r="M96" s="12">
        <v>11594</v>
      </c>
      <c r="N96" s="12">
        <v>10627</v>
      </c>
      <c r="O96" s="12">
        <v>407</v>
      </c>
      <c r="P96" s="12">
        <v>11086</v>
      </c>
      <c r="Q96" s="12">
        <v>11337</v>
      </c>
      <c r="R96" s="12">
        <v>22443</v>
      </c>
      <c r="S96" s="12">
        <v>14876</v>
      </c>
      <c r="T96" s="12">
        <v>15918</v>
      </c>
      <c r="U96" s="12">
        <v>1515</v>
      </c>
      <c r="V96" s="12">
        <v>563</v>
      </c>
      <c r="W96" s="12">
        <v>322</v>
      </c>
      <c r="X96" s="12">
        <v>8869</v>
      </c>
      <c r="Y96" s="12">
        <v>9721</v>
      </c>
      <c r="Z96" s="12">
        <v>18629</v>
      </c>
      <c r="AA96" s="12">
        <v>8622</v>
      </c>
      <c r="AB96" s="12">
        <v>8286</v>
      </c>
      <c r="AC96" s="12">
        <v>1943</v>
      </c>
      <c r="AD96" s="12">
        <v>10416</v>
      </c>
      <c r="AE96" s="12">
        <v>8010</v>
      </c>
      <c r="AF96" s="12">
        <v>18471</v>
      </c>
      <c r="AG96" s="12">
        <v>15545</v>
      </c>
      <c r="AH96" s="12">
        <v>15387</v>
      </c>
      <c r="AI96" s="12">
        <v>579</v>
      </c>
      <c r="AJ96" s="12">
        <v>197</v>
      </c>
      <c r="AK96" s="12">
        <v>95</v>
      </c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</row>
    <row r="97" spans="1:80" ht="14.5" x14ac:dyDescent="0.35">
      <c r="A97" s="70">
        <v>95</v>
      </c>
      <c r="B97" s="12">
        <v>3936</v>
      </c>
      <c r="C97" s="12">
        <v>14535</v>
      </c>
      <c r="D97" s="12">
        <v>454</v>
      </c>
      <c r="E97" s="12">
        <v>5059</v>
      </c>
      <c r="F97" s="12">
        <v>13734</v>
      </c>
      <c r="G97" s="12">
        <v>12430</v>
      </c>
      <c r="H97" s="12">
        <v>16972</v>
      </c>
      <c r="I97" s="12">
        <v>599</v>
      </c>
      <c r="J97" s="12">
        <v>10016</v>
      </c>
      <c r="K97" s="12">
        <v>16697</v>
      </c>
      <c r="L97" s="12">
        <v>26743</v>
      </c>
      <c r="M97" s="12">
        <v>10088</v>
      </c>
      <c r="N97" s="12">
        <v>16494</v>
      </c>
      <c r="O97" s="12">
        <v>391</v>
      </c>
      <c r="P97" s="12">
        <v>9369</v>
      </c>
      <c r="Q97" s="12">
        <v>17302</v>
      </c>
      <c r="R97" s="12">
        <v>26696</v>
      </c>
      <c r="S97" s="12">
        <v>11988</v>
      </c>
      <c r="T97" s="12">
        <v>22003</v>
      </c>
      <c r="U97" s="12">
        <v>1230</v>
      </c>
      <c r="V97" s="12">
        <v>546</v>
      </c>
      <c r="W97" s="12">
        <v>273</v>
      </c>
      <c r="X97" s="12">
        <v>7402</v>
      </c>
      <c r="Y97" s="12">
        <v>12631</v>
      </c>
      <c r="Z97" s="12">
        <v>20058</v>
      </c>
      <c r="AA97" s="12">
        <v>7094</v>
      </c>
      <c r="AB97" s="12">
        <v>11050</v>
      </c>
      <c r="AC97" s="12">
        <v>1987</v>
      </c>
      <c r="AD97" s="12">
        <v>9167</v>
      </c>
      <c r="AE97" s="12">
        <v>10701</v>
      </c>
      <c r="AF97" s="12">
        <v>19921</v>
      </c>
      <c r="AG97" s="12">
        <v>13733</v>
      </c>
      <c r="AH97" s="12">
        <v>20166</v>
      </c>
      <c r="AI97" s="12">
        <v>400</v>
      </c>
      <c r="AJ97" s="12">
        <v>377</v>
      </c>
      <c r="AK97" s="12">
        <v>133</v>
      </c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</row>
    <row r="98" spans="1:80" ht="14.5" x14ac:dyDescent="0.35">
      <c r="A98" s="70">
        <v>96</v>
      </c>
      <c r="B98" s="12">
        <v>3646</v>
      </c>
      <c r="C98" s="12">
        <v>21768</v>
      </c>
      <c r="D98" s="12">
        <v>285</v>
      </c>
      <c r="E98" s="12">
        <v>5067</v>
      </c>
      <c r="F98" s="12">
        <v>20185</v>
      </c>
      <c r="G98" s="12">
        <v>8676</v>
      </c>
      <c r="H98" s="12">
        <v>20622</v>
      </c>
      <c r="I98" s="12">
        <v>335</v>
      </c>
      <c r="J98" s="12">
        <v>6636</v>
      </c>
      <c r="K98" s="12">
        <v>16617</v>
      </c>
      <c r="L98" s="12">
        <v>23279</v>
      </c>
      <c r="M98" s="12">
        <v>6635</v>
      </c>
      <c r="N98" s="12">
        <v>16597</v>
      </c>
      <c r="O98" s="12">
        <v>251</v>
      </c>
      <c r="P98" s="12">
        <v>6298</v>
      </c>
      <c r="Q98" s="12">
        <v>16954</v>
      </c>
      <c r="R98" s="12">
        <v>23268</v>
      </c>
      <c r="S98" s="12">
        <v>8472</v>
      </c>
      <c r="T98" s="12">
        <v>25420</v>
      </c>
      <c r="U98" s="12">
        <v>677</v>
      </c>
      <c r="V98" s="12">
        <v>322</v>
      </c>
      <c r="W98" s="12">
        <v>237</v>
      </c>
      <c r="X98" s="12">
        <v>6965</v>
      </c>
      <c r="Y98" s="12">
        <v>14947</v>
      </c>
      <c r="Z98" s="12">
        <v>21938</v>
      </c>
      <c r="AA98" s="12">
        <v>6731</v>
      </c>
      <c r="AB98" s="12">
        <v>13934</v>
      </c>
      <c r="AC98" s="12">
        <v>1707</v>
      </c>
      <c r="AD98" s="12">
        <v>8636</v>
      </c>
      <c r="AE98" s="12">
        <v>13097</v>
      </c>
      <c r="AF98" s="12">
        <v>21762</v>
      </c>
      <c r="AG98" s="12">
        <v>11852</v>
      </c>
      <c r="AH98" s="12">
        <v>22626</v>
      </c>
      <c r="AI98" s="12">
        <v>271</v>
      </c>
      <c r="AJ98" s="12">
        <v>844</v>
      </c>
      <c r="AK98" s="12">
        <v>133</v>
      </c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</row>
    <row r="99" spans="1:80" ht="14.5" x14ac:dyDescent="0.35">
      <c r="A99" s="70">
        <v>97</v>
      </c>
      <c r="B99" s="12">
        <v>3340</v>
      </c>
      <c r="C99" s="12">
        <v>22691</v>
      </c>
      <c r="D99" s="12">
        <v>245</v>
      </c>
      <c r="E99" s="12">
        <v>5131</v>
      </c>
      <c r="F99" s="12">
        <v>20827</v>
      </c>
      <c r="G99" s="12">
        <v>7302</v>
      </c>
      <c r="H99" s="12">
        <v>20314</v>
      </c>
      <c r="I99" s="12">
        <v>336</v>
      </c>
      <c r="J99" s="12">
        <v>5226</v>
      </c>
      <c r="K99" s="12">
        <v>17217</v>
      </c>
      <c r="L99" s="12">
        <v>22468</v>
      </c>
      <c r="M99" s="12">
        <v>5205</v>
      </c>
      <c r="N99" s="12">
        <v>17233</v>
      </c>
      <c r="O99" s="12">
        <v>196</v>
      </c>
      <c r="P99" s="12">
        <v>5046</v>
      </c>
      <c r="Q99" s="12">
        <v>17366</v>
      </c>
      <c r="R99" s="12">
        <v>22442</v>
      </c>
      <c r="S99" s="12">
        <v>7026</v>
      </c>
      <c r="T99" s="12">
        <v>26745</v>
      </c>
      <c r="U99" s="12">
        <v>657</v>
      </c>
      <c r="V99" s="12">
        <v>312</v>
      </c>
      <c r="W99" s="12">
        <v>161</v>
      </c>
      <c r="X99" s="12">
        <v>6067</v>
      </c>
      <c r="Y99" s="12">
        <v>14636</v>
      </c>
      <c r="Z99" s="12">
        <v>20732</v>
      </c>
      <c r="AA99" s="12">
        <v>5995</v>
      </c>
      <c r="AB99" s="12">
        <v>13540</v>
      </c>
      <c r="AC99" s="12">
        <v>1382</v>
      </c>
      <c r="AD99" s="12">
        <v>7225</v>
      </c>
      <c r="AE99" s="12">
        <v>13189</v>
      </c>
      <c r="AF99" s="12">
        <v>20468</v>
      </c>
      <c r="AG99" s="12">
        <v>10029</v>
      </c>
      <c r="AH99" s="12">
        <v>22194</v>
      </c>
      <c r="AI99" s="12">
        <v>245</v>
      </c>
      <c r="AJ99" s="12">
        <v>397</v>
      </c>
      <c r="AK99" s="12">
        <v>120</v>
      </c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</row>
    <row r="100" spans="1:80" ht="14.5" x14ac:dyDescent="0.35">
      <c r="A100" s="70">
        <v>98</v>
      </c>
      <c r="B100" s="12">
        <v>2709</v>
      </c>
      <c r="C100" s="12">
        <v>22056</v>
      </c>
      <c r="D100" s="12">
        <v>173</v>
      </c>
      <c r="E100" s="12">
        <v>4812</v>
      </c>
      <c r="F100" s="12">
        <v>19539</v>
      </c>
      <c r="G100" s="12">
        <v>6377</v>
      </c>
      <c r="H100" s="12">
        <v>19450</v>
      </c>
      <c r="I100" s="12">
        <v>216</v>
      </c>
      <c r="J100" s="12">
        <v>4162</v>
      </c>
      <c r="K100" s="12">
        <v>15674</v>
      </c>
      <c r="L100" s="12">
        <v>19866</v>
      </c>
      <c r="M100" s="12">
        <v>3898</v>
      </c>
      <c r="N100" s="12">
        <v>16102</v>
      </c>
      <c r="O100" s="12">
        <v>126</v>
      </c>
      <c r="P100" s="12">
        <v>4224</v>
      </c>
      <c r="Q100" s="12">
        <v>15560</v>
      </c>
      <c r="R100" s="12">
        <v>19807</v>
      </c>
      <c r="S100" s="12">
        <v>5913</v>
      </c>
      <c r="T100" s="12">
        <v>29490</v>
      </c>
      <c r="U100" s="12">
        <v>516</v>
      </c>
      <c r="V100" s="12">
        <v>241</v>
      </c>
      <c r="W100" s="12">
        <v>108</v>
      </c>
      <c r="X100" s="12">
        <v>5622</v>
      </c>
      <c r="Y100" s="12">
        <v>14179</v>
      </c>
      <c r="Z100" s="12">
        <v>19819</v>
      </c>
      <c r="AA100" s="12">
        <v>5404</v>
      </c>
      <c r="AB100" s="12">
        <v>14295</v>
      </c>
      <c r="AC100" s="12">
        <v>638</v>
      </c>
      <c r="AD100" s="12">
        <v>5933</v>
      </c>
      <c r="AE100" s="12">
        <v>13705</v>
      </c>
      <c r="AF100" s="12">
        <v>19666</v>
      </c>
      <c r="AG100" s="12">
        <v>9728</v>
      </c>
      <c r="AH100" s="12">
        <v>26198</v>
      </c>
      <c r="AI100" s="12">
        <v>219</v>
      </c>
      <c r="AJ100" s="12">
        <v>199</v>
      </c>
      <c r="AK100" s="12">
        <v>86</v>
      </c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</row>
    <row r="101" spans="1:80" ht="14.5" x14ac:dyDescent="0.35">
      <c r="A101" s="70">
        <v>99</v>
      </c>
      <c r="B101" s="12">
        <v>2380</v>
      </c>
      <c r="C101" s="12">
        <v>15934</v>
      </c>
      <c r="D101" s="12">
        <v>241</v>
      </c>
      <c r="E101" s="12">
        <v>3452</v>
      </c>
      <c r="F101" s="12">
        <v>14936</v>
      </c>
      <c r="G101" s="12">
        <v>8106</v>
      </c>
      <c r="H101" s="12">
        <v>20130</v>
      </c>
      <c r="I101" s="12">
        <v>371</v>
      </c>
      <c r="J101" s="12">
        <v>5541</v>
      </c>
      <c r="K101" s="12">
        <v>17725</v>
      </c>
      <c r="L101" s="12">
        <v>23284</v>
      </c>
      <c r="M101" s="12">
        <v>5691</v>
      </c>
      <c r="N101" s="12">
        <v>17570</v>
      </c>
      <c r="O101" s="12">
        <v>213</v>
      </c>
      <c r="P101" s="12">
        <v>5621</v>
      </c>
      <c r="Q101" s="12">
        <v>17572</v>
      </c>
      <c r="R101" s="12">
        <v>23210</v>
      </c>
      <c r="S101" s="12">
        <v>7604</v>
      </c>
      <c r="T101" s="12">
        <v>27669</v>
      </c>
      <c r="U101" s="12">
        <v>728</v>
      </c>
      <c r="V101" s="12">
        <v>335</v>
      </c>
      <c r="W101" s="12">
        <v>163</v>
      </c>
      <c r="X101" s="12">
        <v>5558</v>
      </c>
      <c r="Y101" s="12">
        <v>14756</v>
      </c>
      <c r="Z101" s="12">
        <v>20345</v>
      </c>
      <c r="AA101" s="12">
        <v>5841</v>
      </c>
      <c r="AB101" s="12">
        <v>13918</v>
      </c>
      <c r="AC101" s="12">
        <v>742</v>
      </c>
      <c r="AD101" s="12">
        <v>6042</v>
      </c>
      <c r="AE101" s="12">
        <v>14003</v>
      </c>
      <c r="AF101" s="12">
        <v>20076</v>
      </c>
      <c r="AG101" s="12">
        <v>10254</v>
      </c>
      <c r="AH101" s="12">
        <v>24640</v>
      </c>
      <c r="AI101" s="12">
        <v>248</v>
      </c>
      <c r="AJ101" s="12">
        <v>187</v>
      </c>
      <c r="AK101" s="12">
        <v>71</v>
      </c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</row>
    <row r="102" spans="1:80" ht="14.5" x14ac:dyDescent="0.35">
      <c r="A102" s="70">
        <v>100</v>
      </c>
      <c r="B102" s="12">
        <v>3002</v>
      </c>
      <c r="C102" s="12">
        <v>20216</v>
      </c>
      <c r="D102" s="12">
        <v>214</v>
      </c>
      <c r="E102" s="12">
        <v>4679</v>
      </c>
      <c r="F102" s="12">
        <v>18457</v>
      </c>
      <c r="G102" s="12">
        <v>6399</v>
      </c>
      <c r="H102" s="12">
        <v>19397</v>
      </c>
      <c r="I102" s="12">
        <v>234</v>
      </c>
      <c r="J102" s="12">
        <v>4542</v>
      </c>
      <c r="K102" s="12">
        <v>17393</v>
      </c>
      <c r="L102" s="12">
        <v>21962</v>
      </c>
      <c r="M102" s="12">
        <v>4544</v>
      </c>
      <c r="N102" s="12">
        <v>17479</v>
      </c>
      <c r="O102" s="12">
        <v>234</v>
      </c>
      <c r="P102" s="12">
        <v>4890</v>
      </c>
      <c r="Q102" s="12">
        <v>16920</v>
      </c>
      <c r="R102" s="12">
        <v>21841</v>
      </c>
      <c r="S102" s="12">
        <v>5988</v>
      </c>
      <c r="T102" s="12">
        <v>28004</v>
      </c>
      <c r="U102" s="12">
        <v>435</v>
      </c>
      <c r="V102" s="12">
        <v>191</v>
      </c>
      <c r="W102" s="12">
        <v>156</v>
      </c>
      <c r="X102" s="12">
        <v>4722</v>
      </c>
      <c r="Y102" s="12">
        <v>14607</v>
      </c>
      <c r="Z102" s="12">
        <v>19355</v>
      </c>
      <c r="AA102" s="12">
        <v>4940</v>
      </c>
      <c r="AB102" s="12">
        <v>14036</v>
      </c>
      <c r="AC102" s="12">
        <v>543</v>
      </c>
      <c r="AD102" s="12">
        <v>5112</v>
      </c>
      <c r="AE102" s="12">
        <v>13846</v>
      </c>
      <c r="AF102" s="12">
        <v>18995</v>
      </c>
      <c r="AG102" s="12">
        <v>9121</v>
      </c>
      <c r="AH102" s="12">
        <v>25453</v>
      </c>
      <c r="AI102" s="12">
        <v>193</v>
      </c>
      <c r="AJ102" s="12">
        <v>179</v>
      </c>
      <c r="AK102" s="12">
        <v>72</v>
      </c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</row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Totals</vt:lpstr>
      <vt:lpstr>Racial Demographics</vt:lpstr>
      <vt:lpstr>Voting Age</vt:lpstr>
      <vt:lpstr>Election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 Smith</cp:lastModifiedBy>
  <dcterms:modified xsi:type="dcterms:W3CDTF">2021-09-18T17:47:25Z</dcterms:modified>
</cp:coreProperties>
</file>