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Population Totals" state="visible" r:id="rId4"/>
    <sheet sheetId="2" name="Racial Demographics" state="visible" r:id="rId5"/>
    <sheet sheetId="3" name="Voting Age" state="visible" r:id="rId6"/>
    <sheet sheetId="4" name="Election Results" state="visible" r:id="rId7"/>
  </sheets>
  <definedNames>
    <definedName name="test" hidden="false">'Population Totals'!#REF!</definedName>
  </definedNames>
</workbook>
</file>

<file path=xl/sharedStrings.xml><?xml version="1.0" encoding="utf-8"?>
<sst xmlns="http://schemas.openxmlformats.org/spreadsheetml/2006/main" count="101">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</sst>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[Red][&gt;=0.05]\▼0.0%;[Red][&lt;-0.05]0.0%\▲;[Green]0.00%\✓" numFmtId="197"/>
    <numFmt formatCode="0.0%" numFmtId="198"/>
  </numFmts>
  <fonts count="16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0"/>
      <name val="Calibri"/>
      <scheme val="minor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true"/>
      <i val="false"/>
      <u val="none"/>
      <sz val="10"/>
      <color rgb="FFFFFFFF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true"/>
      <u val="none"/>
      <sz val="10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false"/>
      <u val="none"/>
      <sz val="10"/>
      <color theme="1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false"/>
      <i val="false"/>
      <u val="none"/>
      <sz val="9"/>
      <color theme="1"/>
      <name val="Arial"/>
    </font>
    <font>
      <b val="true"/>
      <i val="false"/>
      <u val="none"/>
      <sz val="11"/>
      <color theme="0"/>
      <name val="Calibri"/>
      <scheme val="minor"/>
    </font>
    <font>
      <b val="true"/>
      <i val="false"/>
      <u val="none"/>
      <sz val="9"/>
      <color theme="0"/>
      <name val="Calibri"/>
      <scheme val="minor"/>
    </font>
    <font>
      <b val="true"/>
      <i val="false"/>
      <u val="none"/>
      <sz val="9"/>
      <color theme="1"/>
      <name val="Calibri"/>
      <scheme val="minor"/>
    </font>
    <font>
      <b val="true"/>
      <i val="false"/>
      <u val="none"/>
      <sz val="12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6"/>
        <bgColor rgb="FFFFFFFF"/>
      </patternFill>
    </fill>
    <fill>
      <patternFill patternType="solid">
        <fgColor theme="9" tint="0.8"/>
        <bgColor rgb="FFFFFFFF"/>
      </patternFill>
    </fill>
    <fill>
      <patternFill patternType="solid">
        <fgColor theme="7" tint="0.8"/>
        <bgColor rgb="FFFFFFFF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6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3" tint="0.8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theme="8" tint="0.8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6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theme="9" tint="0.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5" tint="0.6"/>
        <bgColor rgb="FF000000"/>
      </patternFill>
    </fill>
    <fill>
      <patternFill patternType="solid">
        <fgColor theme="8" tint="0.8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3" tint="0.8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2" tint="-0.1"/>
        <bgColor rgb="FFFFFFFF"/>
      </patternFill>
    </fill>
    <fill>
      <patternFill patternType="solid">
        <fgColor theme="6" tint="0.8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</borders>
  <cellStyleXfs count="10">
    <xf numFmtId="0" fontId="0" borderId="0" xfId="0" applyNumberFormat="true" applyFont="true" applyFill="true" applyBorder="true" applyAlignment="true" applyProtection="true"/>
    <xf numFmtId="0" fontId="1" fillId="2" borderId="0" xfId="0" applyNumberFormat="false" applyFont="true" applyFill="true" applyBorder="false" applyAlignment="false" applyProtection="false"/>
    <xf numFmtId="0" fontId="1" fillId="3" borderId="0" xfId="0" applyNumberFormat="false" applyFont="true" applyFill="true" applyBorder="false" applyAlignment="false" applyProtection="false"/>
    <xf numFmtId="0" fontId="2" fillId="4" borderId="0" xfId="0" applyNumberFormat="false" applyFont="true" applyFill="true" applyBorder="false" applyAlignment="false" applyProtection="false"/>
    <xf numFmtId="0" fontId="2" fillId="5" borderId="0" xfId="0" applyNumberFormat="false" applyFont="true" applyFill="true" applyBorder="false" applyAlignment="false" applyProtection="false"/>
    <xf numFmtId="0" fontId="2" fillId="6" borderId="0" xfId="0" applyNumberFormat="false" applyFont="true" applyFill="true" applyBorder="false" applyAlignment="false" applyProtection="false"/>
    <xf numFmtId="0" fontId="1" fillId="7" borderId="0" xfId="0" applyNumberFormat="false" applyFont="true" applyFill="true" applyBorder="false" applyAlignment="false" applyProtection="false"/>
    <xf numFmtId="0" fontId="2" fillId="8" borderId="0" xfId="0" applyNumberFormat="false" applyFont="true" applyFill="true" applyBorder="false" applyAlignment="false" applyProtection="false"/>
    <xf numFmtId="0" fontId="2" fillId="9" borderId="0" xfId="0" applyNumberFormat="false" applyFont="true" applyFill="tru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98">
    <xf numFmtId="0" fontId="0" borderId="0" xfId="0" applyNumberFormat="true" applyFont="true" applyFill="true" applyBorder="true" applyAlignment="true" applyProtection="true"/>
    <xf numFmtId="0" fontId="1" fillId="2" borderId="0" xfId="1" applyNumberFormat="false" applyFont="true" applyFill="true" applyBorder="false" applyAlignment="false" applyProtection="false"/>
    <xf numFmtId="0" fontId="1" fillId="3" borderId="0" xfId="2" applyNumberFormat="false" applyFont="true" applyFill="true" applyBorder="false" applyAlignment="false" applyProtection="false"/>
    <xf numFmtId="0" fontId="2" fillId="4" borderId="0" xfId="3" applyNumberFormat="false" applyFont="true" applyFill="true" applyBorder="false" applyAlignment="false" applyProtection="false"/>
    <xf numFmtId="0" fontId="2" fillId="5" borderId="0" xfId="4" applyNumberFormat="false" applyFont="true" applyFill="true" applyBorder="false" applyAlignment="false" applyProtection="false"/>
    <xf numFmtId="0" fontId="2" fillId="6" borderId="0" xfId="5" applyNumberFormat="false" applyFont="true" applyFill="true" applyBorder="false" applyAlignment="false" applyProtection="false"/>
    <xf numFmtId="0" fontId="1" fillId="7" borderId="0" xfId="6" applyNumberFormat="false" applyFont="true" applyFill="true" applyBorder="false" applyAlignment="false" applyProtection="false"/>
    <xf numFmtId="0" fontId="2" fillId="8" borderId="0" xfId="7" applyNumberFormat="false" applyFont="true" applyFill="true" applyBorder="false" applyAlignment="false" applyProtection="false"/>
    <xf numFmtId="0" fontId="2" fillId="9" borderId="0" xfId="8" applyNumberFormat="false" applyFont="true" applyFill="true" applyBorder="false" applyAlignment="false" applyProtection="false"/>
    <xf numFmtId="196" fontId="0" borderId="0" xfId="9" applyNumberFormat="true" applyFont="false" applyFill="false" applyBorder="false" applyAlignment="false" applyProtection="false"/>
    <xf numFmtId="0" fontId="0" fillId="10" borderId="0" xfId="0" applyFont="true" applyFill="true"/>
    <xf numFmtId="0" fontId="3" fillId="11" borderId="0" xfId="0" applyFont="true" applyFill="true">
      <alignment horizontal="center"/>
      <protection locked="false"/>
    </xf>
    <xf numFmtId="0" fontId="3" fillId="11" borderId="0" xfId="0" applyFont="true" applyFill="true">
      <alignment horizontal="center"/>
    </xf>
    <xf numFmtId="0" fontId="3" fillId="12" borderId="0" xfId="0" applyFont="true" applyFill="true">
      <alignment horizontal="center"/>
    </xf>
    <xf numFmtId="0" fontId="4" fillId="12" borderId="0" xfId="0" applyFont="true" applyFill="true">
      <alignment horizontal="center" vertical="center"/>
    </xf>
    <xf numFmtId="0" fontId="5" fillId="13" borderId="0" xfId="0" applyFont="true" applyFill="true"/>
    <xf numFmtId="3" fontId="0" fillId="14" borderId="0" xfId="0" applyNumberFormat="true" applyFont="true" applyFill="true"/>
    <xf numFmtId="3" fontId="0" borderId="0" xfId="0" applyNumberFormat="true" applyFont="true"/>
    <xf numFmtId="0" fontId="6" fillId="12" borderId="0" xfId="0" applyFont="true" applyFill="true">
      <alignment horizontal="center"/>
    </xf>
    <xf numFmtId="1" fontId="6" fillId="12" borderId="0" xfId="0" applyNumberFormat="true" applyFont="true" applyFill="true">
      <alignment horizontal="center"/>
    </xf>
    <xf numFmtId="0" fontId="7" fillId="13" borderId="1" xfId="0" applyFont="true" applyFill="true" applyBorder="true"/>
    <xf numFmtId="3" fontId="8" fillId="14" borderId="0" xfId="0" applyNumberFormat="true" applyFont="true" applyFill="true"/>
    <xf numFmtId="3" fontId="8" borderId="0" xfId="0" applyNumberFormat="true" applyFont="true"/>
    <xf numFmtId="0" fontId="7" fillId="13" borderId="0" xfId="0" applyFont="true" applyFill="true"/>
    <xf numFmtId="197" fontId="8" fillId="14" borderId="0" xfId="0" applyNumberFormat="true" applyFont="true" applyFill="true"/>
    <xf numFmtId="197" fontId="8" borderId="0" xfId="0" applyNumberFormat="true" applyFont="true"/>
    <xf numFmtId="3" fontId="8" fillId="14" borderId="0" xfId="0" applyNumberFormat="true" applyFont="true" applyFill="true">
      <alignment horizontal="right"/>
    </xf>
    <xf numFmtId="3" fontId="8" borderId="0" xfId="0" applyNumberFormat="true" applyFont="true">
      <alignment horizontal="right"/>
    </xf>
    <xf numFmtId="0" fontId="4" fillId="16" borderId="0" xfId="0" applyFont="true" applyFill="true">
      <alignment horizontal="center" vertical="center"/>
    </xf>
    <xf fontId="9" fillId="2" xfId="1" applyFont="true" applyFill="true">
      <alignment horizontal="center"/>
    </xf>
    <xf numFmtId="10" fontId="8" fillId="16" xfId="1" applyNumberFormat="true" applyFont="true" applyFill="true">
      <alignment horizontal="center"/>
    </xf>
    <xf numFmtId="10" fontId="8" borderId="0" xfId="0" applyNumberFormat="true" applyFont="true">
      <alignment horizontal="center"/>
    </xf>
    <xf numFmtId="10" fontId="8" fillId="16" borderId="0" xfId="0" applyNumberFormat="true" applyFont="true" applyFill="true">
      <alignment horizontal="center"/>
    </xf>
    <xf fontId="9" fillId="3" xfId="2" applyFont="true" applyFill="true">
      <alignment horizontal="center"/>
    </xf>
    <xf numFmtId="10" fontId="8" fillId="16" xfId="2" applyNumberFormat="true" applyFont="true" applyFill="true">
      <alignment horizontal="center"/>
    </xf>
    <xf fontId="9" fillId="4" xfId="3" applyFont="true" applyFill="true">
      <alignment horizontal="center"/>
    </xf>
    <xf numFmtId="10" fontId="8" fillId="16" xfId="3" applyNumberFormat="true" applyFont="true" applyFill="true">
      <alignment horizontal="center"/>
    </xf>
    <xf fontId="9" fillId="5" xfId="3" applyFont="true" applyFill="true">
      <alignment horizontal="center"/>
    </xf>
    <xf fontId="9" fillId="17" xfId="4" applyFont="true" applyFill="true">
      <alignment horizontal="center"/>
    </xf>
    <xf numFmtId="10" fontId="8" fillId="16" xfId="4" applyNumberFormat="true" applyFont="true" applyFill="true">
      <alignment horizontal="center"/>
    </xf>
    <xf fontId="10" fillId="18" xfId="5" applyFont="true" applyFill="true">
      <alignment horizontal="center"/>
    </xf>
    <xf fontId="9" fillId="19" xfId="5" applyFont="true" applyFill="true">
      <alignment horizontal="center"/>
    </xf>
    <xf numFmtId="10" fontId="8" fillId="19" xfId="5" applyNumberFormat="true" applyFont="true" applyFill="true">
      <alignment horizontal="center"/>
    </xf>
    <xf numFmtId="10" fontId="8" fillId="19" borderId="0" xfId="0" applyNumberFormat="true" applyFont="true" applyFill="true">
      <alignment horizontal="center"/>
    </xf>
    <xf numFmtId="0" fontId="4" fillId="20" borderId="0" xfId="0" applyFont="true" applyFill="true">
      <alignment horizontal="center"/>
    </xf>
    <xf fontId="9" fillId="7" xfId="6" applyFont="true" applyFill="true">
      <alignment horizontal="center"/>
    </xf>
    <xf numFmtId="10" fontId="8" fillId="9" xfId="6" applyNumberFormat="true" applyFont="true" applyFill="true">
      <alignment horizontal="center"/>
    </xf>
    <xf numFmtId="10" fontId="8" fillId="9" borderId="0" xfId="0" applyNumberFormat="true" applyFont="true" applyFill="true">
      <alignment horizontal="center"/>
    </xf>
    <xf fontId="9" fillId="8" xfId="7" applyFont="true" applyFill="true">
      <alignment horizontal="center"/>
    </xf>
    <xf numFmtId="10" fontId="8" fillId="9" xfId="7" applyNumberFormat="true" applyFont="true" applyFill="true">
      <alignment horizontal="center"/>
    </xf>
    <xf fontId="9" fillId="21" xfId="8" applyFont="true" applyFill="true">
      <alignment horizontal="center"/>
    </xf>
    <xf numFmtId="10" fontId="8" fillId="9" xfId="8" applyNumberFormat="true" applyFont="true" applyFill="true">
      <alignment horizontal="center"/>
    </xf>
    <xf fontId="9" fillId="22" xfId="8" applyFont="true" applyFill="true">
      <alignment horizontal="center"/>
    </xf>
    <xf numFmtId="0" fontId="9" fillId="23" borderId="0" xfId="0" applyFont="true" applyFill="true">
      <alignment horizontal="center"/>
    </xf>
    <xf numFmtId="0" fontId="11" borderId="0" xfId="0" applyFont="true"/>
    <xf numFmtId="0" fontId="0" fillId="22" borderId="0" xfId="0" applyFont="true" applyFill="true"/>
    <xf numFmtId="0" fontId="0" borderId="0" xfId="0" applyFont="true"/>
    <xf numFmtId="0" fontId="10" fillId="24" borderId="0" xfId="0" applyFont="true" applyFill="true">
      <alignment horizontal="center"/>
    </xf>
    <xf numFmtId="0" fontId="10" fillId="20" borderId="0" xfId="0" applyFont="true" applyFill="true">
      <alignment horizontal="center"/>
    </xf>
    <xf numFmtId="0" fontId="12" fillId="25" borderId="0" xfId="0" applyFont="true" applyFill="true">
      <alignment horizontal="center"/>
    </xf>
    <xf numFmtId="3" fontId="8" fillId="22" borderId="0" xfId="0" applyNumberFormat="true" applyFont="true" applyFill="true"/>
    <xf numFmtId="0" fontId="10" fillId="22" borderId="0" xfId="0" applyFont="true" applyFill="true">
      <alignment horizontal="center"/>
    </xf>
    <xf numFmtId="0" fontId="12" fillId="26" borderId="0" xfId="0" applyFont="true" applyFill="true">
      <alignment horizontal="center"/>
    </xf>
    <xf numFmtId="198" fontId="8" fillId="22" borderId="0" xfId="0" applyNumberFormat="true" applyFont="true" applyFill="true"/>
    <xf numFmtId="198" fontId="8" borderId="0" xfId="0" applyNumberFormat="true" applyFont="true"/>
    <xf numFmtId="0" fontId="10" fillId="27" borderId="0" xfId="0" applyFont="true" applyFill="true">
      <alignment horizontal="center"/>
    </xf>
    <xf numFmtId="0" fontId="12" fillId="28" borderId="0" xfId="0" applyFont="true" applyFill="true">
      <alignment horizontal="center"/>
    </xf>
    <xf numFmtId="198" fontId="8" fillId="27" borderId="0" xfId="0" applyNumberFormat="true" applyFont="true" applyFill="true"/>
    <xf numFmtId="10" fontId="10" fillId="29" borderId="0" xfId="0" applyNumberFormat="true" applyFont="true" applyFill="true">
      <alignment horizontal="center"/>
    </xf>
    <xf numFmtId="10" fontId="10" fillId="30" borderId="0" xfId="0" applyNumberFormat="true" applyFont="true" applyFill="true">
      <alignment horizontal="center"/>
    </xf>
    <xf numFmtId="10" fontId="8" fillId="29" borderId="0" xfId="0" applyNumberFormat="true" applyFont="true" applyFill="true"/>
    <xf numFmtId="10" fontId="8" borderId="0" xfId="0" applyNumberFormat="true" applyFont="true"/>
    <xf numFmtId="0" fontId="10" fillId="31" borderId="0" xfId="0" applyFont="true" applyFill="true">
      <alignment horizontal="center"/>
    </xf>
    <xf numFmtId="0" fontId="10" fillId="12" borderId="0" xfId="0" applyFont="true" applyFill="true">
      <alignment horizontal="center"/>
    </xf>
    <xf numFmtId="3" fontId="8" fillId="31" borderId="0" xfId="0" applyNumberFormat="true" applyFont="true" applyFill="true"/>
    <xf numFmtId="0" fontId="10" fillId="18" borderId="0" xfId="0" applyFont="true" applyFill="true">
      <alignment horizontal="center"/>
    </xf>
    <xf numFmtId="0" fontId="12" fillId="19" borderId="0" xfId="0" applyFont="true" applyFill="true">
      <alignment horizontal="center"/>
    </xf>
    <xf numFmtId="3" fontId="8" fillId="18" borderId="0" xfId="0" applyNumberFormat="true" applyFont="true" applyFill="true"/>
    <xf numFmtId="0" fontId="9" fillId="10" borderId="0" xfId="0" applyFont="true" applyFill="true">
      <alignment horizontal="center"/>
    </xf>
    <xf numFmtId="0" fontId="8" fillId="24" borderId="0" xfId="0" applyFont="true" applyFill="true"/>
    <xf numFmtId="0" fontId="13" fillId="32" borderId="0" xfId="0" applyFont="true" applyFill="true">
      <alignment horizontal="center"/>
    </xf>
    <xf numFmtId="0" fontId="14" fillId="21" borderId="0" xfId="0" applyFont="true" applyFill="true">
      <alignment horizontal="center"/>
    </xf>
    <xf numFmtId="3" fontId="0" fillId="22" borderId="0" xfId="0" applyNumberFormat="true" applyFont="true" applyFill="true"/>
    <xf numFmtId="0" fontId="10" fillId="11" borderId="0" xfId="0" applyFont="true" applyFill="true">
      <alignment horizontal="center"/>
    </xf>
    <xf numFmtId="0" fontId="15" fillId="16" borderId="0" xfId="0" applyFont="true" applyFill="true"/>
    <xf numFmtId="0" fontId="9" fillId="33" borderId="0" xfId="0" applyFont="true" applyFill="true">
      <alignment horizontal="center"/>
    </xf>
    <xf numFmtId="3" fontId="8" xfId="9" applyNumberFormat="true" applyFont="true"/>
    <xf numFmtId="0" fontId="9" fillId="34" borderId="0" xfId="0" applyFont="true" applyFill="true">
      <alignment horizontal="center"/>
    </xf>
    <xf numFmtId="0" fontId="9" fillId="35" borderId="0" xfId="0" applyFont="true" applyFill="true">
      <alignment horizontal="center"/>
    </xf>
    <xf numFmtId="0" fontId="15" fillId="12" borderId="0" xfId="0" applyFont="true" applyFill="true"/>
    <xf numFmtId="0" fontId="15" fillId="12" borderId="0" xfId="0" applyFont="true" applyFill="true">
      <alignment horizontal="left"/>
    </xf>
    <xf numFmtId="0" fontId="9" fillId="21" borderId="0" xfId="0" applyFont="true" applyFill="true">
      <alignment horizontal="center"/>
    </xf>
    <xf numFmtId="0" fontId="9" fillId="29" borderId="0" xfId="0" applyFont="true" applyFill="true">
      <alignment horizontal="center"/>
    </xf>
    <xf numFmtId="0" fontId="9" fillId="36" borderId="0" xfId="0" applyFont="true" applyFill="true">
      <alignment horizontal="center"/>
    </xf>
    <xf numFmtId="0" fontId="9" fillId="37" borderId="0" xfId="0" applyFont="true" applyFill="true">
      <alignment horizontal="center"/>
    </xf>
    <xf numFmtId="0" fontId="9" fillId="6" borderId="0" xfId="0" applyFont="true" applyFill="true">
      <alignment horizontal="center"/>
    </xf>
    <xf numFmtId="0" fontId="9" fillId="11" borderId="0" xfId="0" applyFont="true" applyFill="true">
      <alignment horizontal="center"/>
    </xf>
    <xf numFmtId="0" fontId="9" fillId="38" borderId="0" xfId="0" applyFont="true" applyFill="true">
      <alignment horizontal="center"/>
    </xf>
  </cellXfs>
  <cellStyles count="10">
    <cellStyle name="Normal" xfId="0" builtinId="0"/>
    <cellStyle name="Accent6" xfId="1" builtinId="49"/>
    <cellStyle name="60% - Accent6" xfId="2" builtinId="52"/>
    <cellStyle name="40% - Accent6" xfId="3" builtinId="51"/>
    <cellStyle name="20% - Accent6" xfId="4" builtinId="50"/>
    <cellStyle name="20% - Accent4" xfId="5" builtinId="42"/>
    <cellStyle name="60% - Accent1" xfId="6" builtinId="32"/>
    <cellStyle name="40% - Accent1" xfId="7" builtinId="31"/>
    <cellStyle name="20% - Accent1" xfId="8" builtinId="30"/>
    <cellStyle name="Comma" xfId="9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DD16"/>
  <sheetViews>
    <sheetView zoomScale="120" topLeftCell="A1" workbookViewId="0" showGridLines="true" showRowColHeaders="false">
      <pane xSplit="1" ySplit="2" topLeftCell="B9" activePane="bottomRight" state="frozen"/>
      <selection activeCell="R3" sqref="R3:R3" pane="bottomRight"/>
    </sheetView>
  </sheetViews>
  <sheetFormatPr customHeight="false" defaultColWidth="9.28125" defaultRowHeight="12.3"/>
  <cols>
    <col min="1" max="1" bestFit="false" customWidth="true" width="12.8515625" hidden="false" outlineLevel="0"/>
    <col min="2" max="2" bestFit="false" customWidth="true" style="56" width="12.00390625" hidden="false" outlineLevel="0"/>
    <col min="3" max="3" bestFit="false" customWidth="true" style="56" width="11.00390625" hidden="false" outlineLevel="0"/>
    <col min="4" max="4" bestFit="false" customWidth="true" style="56" width="9.8515625" hidden="false" outlineLevel="0"/>
    <col min="5" max="5" bestFit="false" customWidth="true" style="56" width="11.00390625" hidden="false" outlineLevel="0"/>
    <col min="6" max="11" bestFit="false" customWidth="true" style="56" width="13.7109375" hidden="false" outlineLevel="0"/>
    <col min="12" max="12" bestFit="false" customWidth="true" style="56" width="14.7109375" hidden="false" outlineLevel="0"/>
    <col min="13" max="13" bestFit="false" customWidth="true" style="56" width="10.7109375" hidden="false" outlineLevel="0"/>
    <col min="14" max="15" bestFit="false" customWidth="true" style="56" width="11.28125" hidden="false" outlineLevel="0"/>
    <col min="16" max="18" bestFit="false" customWidth="true" style="56" width="10.8515625" hidden="false" outlineLevel="0"/>
    <col min="19" max="124" bestFit="true" style="56" width="9.140625" hidden="false" outlineLevel="0"/>
    <col min="125" max="16384" bestFit="false" style="56" width="9.28125" hidden="false" outlineLevel="0"/>
  </cols>
  <sheetData>
    <row r="1" ht="18.75" s="55" customFormat="true" customHeight="true">
      <c r="A1" s="10"/>
      <c r="B1" s="14" t="s">
        <v>4</v>
      </c>
      <c r="C1" s="14"/>
      <c r="D1" s="14"/>
      <c r="E1" s="14"/>
      <c r="F1" s="28" t="s">
        <v>9</v>
      </c>
      <c r="G1" s="28"/>
      <c r="H1" s="28"/>
      <c r="I1" s="28"/>
      <c r="J1" s="28"/>
      <c r="K1" s="40" t="s">
        <v>15</v>
      </c>
      <c r="L1" s="44" t="s">
        <v>17</v>
      </c>
      <c r="M1" s="44"/>
      <c r="N1" s="44"/>
      <c r="O1" s="44"/>
      <c r="P1" s="44"/>
      <c r="Q1" s="44"/>
      <c r="R1" s="44"/>
    </row>
    <row r="2" ht="15.75" customHeight="true">
      <c r="A2" s="11" t="s">
        <v>0</v>
      </c>
      <c r="B2" s="15" t="s">
        <v>5</v>
      </c>
      <c r="C2" s="20" t="s">
        <v>6</v>
      </c>
      <c r="D2" s="23" t="s">
        <v>7</v>
      </c>
      <c r="E2" s="20" t="s">
        <v>8</v>
      </c>
      <c r="F2" s="29" t="s">
        <v>10</v>
      </c>
      <c r="G2" s="33" t="s">
        <v>11</v>
      </c>
      <c r="H2" s="35" t="s">
        <v>12</v>
      </c>
      <c r="I2" s="37" t="s">
        <v>13</v>
      </c>
      <c r="J2" s="38" t="s">
        <v>14</v>
      </c>
      <c r="K2" s="41" t="s">
        <v>16</v>
      </c>
      <c r="L2" s="45" t="s">
        <v>10</v>
      </c>
      <c r="M2" s="48" t="s">
        <v>11</v>
      </c>
      <c r="N2" s="50" t="s">
        <v>12</v>
      </c>
      <c r="O2" s="52" t="s">
        <v>13</v>
      </c>
      <c r="P2" s="53" t="s">
        <v>14</v>
      </c>
      <c r="Q2" s="53" t="s">
        <v>18</v>
      </c>
      <c r="R2" s="53" t="s">
        <v>19</v>
      </c>
    </row>
    <row r="3" ht="12.6" customHeight="true">
      <c r="A3" s="11" t="n">
        <v>1</v>
      </c>
      <c r="B3" s="16" t="n">
        <v>784671</v>
      </c>
      <c r="C3" s="21" t="n">
        <v>784672.090909091</v>
      </c>
      <c r="D3" s="24" t="n">
        <f>(B3-C3)/C3</f>
        <v>-1.39027385270828E-06</v>
      </c>
      <c r="E3" s="26" t="n">
        <f>B3-C3</f>
        <v>-1.09090909094084</v>
      </c>
      <c r="F3" s="30" t="n">
        <f>IF(ISERROR('Racial Demographics'!C3/'Racial Demographics'!B3),"",'Racial Demographics'!C3/'Racial Demographics'!B3)</f>
        <v>0.685470725947563</v>
      </c>
      <c r="G3" s="34" t="n">
        <f>IF(ISERROR('Racial Demographics'!E3),"",'Racial Demographics'!E3)</f>
        <v>0.157785874589478</v>
      </c>
      <c r="H3" s="36" t="n">
        <f>IF(ISERROR('Racial Demographics'!G3),"",'Racial Demographics'!G3)</f>
        <v>0.0638917457125343</v>
      </c>
      <c r="I3" s="36" t="n">
        <f>IF(ISERROR('Racial Demographics'!J3/B3),"",'Racial Demographics'!J3/B3)</f>
        <v>0.051141178914475</v>
      </c>
      <c r="J3" s="39" t="n">
        <f>IF(ISERROR('Racial Demographics'!H3),"",'Racial Demographics'!H3)</f>
        <v>0.314529274052437</v>
      </c>
      <c r="K3" s="42" t="n">
        <f>IF(ISERROR('Voting Age'!B3/B3),"",'Voting Age'!B3/B3)</f>
        <v>0.781573423766139</v>
      </c>
      <c r="L3" s="46" t="n">
        <f>IF(ISERROR('Voting Age'!G3/'Voting Age'!B3),"",'Voting Age'!G3/'Voting Age'!B3)</f>
        <v>0.698596721225937</v>
      </c>
      <c r="M3" s="49" t="n">
        <f>IF(ISERROR('Voting Age'!D3/'Voting Age'!B3),"",'Voting Age'!D3/'Voting Age'!B3)</f>
        <v>0.15896379782089</v>
      </c>
      <c r="N3" s="51" t="n">
        <f>IF(ISERROR('Voting Age'!E3/'Voting Age'!B3),"",'Voting Age'!E3/'Voting Age'!B3)</f>
        <v>0.0528438978733951</v>
      </c>
      <c r="O3" s="51" t="n">
        <f>IF(ISERROR('Voting Age'!AA3/'Voting Age'!B3),"",'Voting Age'!AA3/'Voting Age'!B3)</f>
        <v>0.0479586745325937</v>
      </c>
      <c r="P3" s="47" t="n">
        <f>IF(ISERROR('Voting Age'!L3/'Voting Age'!B3),"",'Voting Age'!L3/'Voting Age'!B3)</f>
        <v>0.301403278774063</v>
      </c>
      <c r="Q3" s="47" t="n">
        <f>IF(ISERROR('Voting Age'!S3/'Voting Age'!B3),"",'Voting Age'!S3/'Voting Age'!B3)</f>
        <v>0.169642478614919</v>
      </c>
      <c r="R3" s="47" t="n">
        <f>IF(ISERROR('Voting Age'!Z3/'Voting Age'!B3),"",'Voting Age'!Z3/'Voting Age'!B3)</f>
        <v>0.166811788454828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</row>
    <row r="4">
      <c r="A4" s="12" t="n">
        <v>2</v>
      </c>
      <c r="B4" s="17" t="n">
        <v>784673</v>
      </c>
      <c r="C4" s="22" t="n">
        <v>784672.090909091</v>
      </c>
      <c r="D4" s="25" t="n">
        <f>(B4-C4)/C4</f>
        <v>1.15856154384938E-06</v>
      </c>
      <c r="E4" s="27" t="n">
        <f>B4-C4</f>
        <v>0.909090909059159</v>
      </c>
      <c r="F4" s="31" t="n">
        <f>IF(ISERROR('Racial Demographics'!C4/'Racial Demographics'!B4),"",'Racial Demographics'!C4/'Racial Demographics'!B4)</f>
        <v>0.614286460729501</v>
      </c>
      <c r="G4" s="31" t="n">
        <f>IF(ISERROR('Racial Demographics'!E4),"",'Racial Demographics'!E4)</f>
        <v>0.193316196683204</v>
      </c>
      <c r="H4" s="31" t="n">
        <f>IF(ISERROR('Racial Demographics'!G4),"",'Racial Demographics'!G4)</f>
        <v>0.0901369105347068</v>
      </c>
      <c r="I4" s="31" t="n">
        <f>IF(ISERROR('Racial Demographics'!J4/B4),"",'Racial Demographics'!J4/B4)</f>
        <v>0.0592399636536494</v>
      </c>
      <c r="J4" s="31" t="n">
        <f>IF(ISERROR('Racial Demographics'!H4),"",'Racial Demographics'!H4)</f>
        <v>0.385713539270499</v>
      </c>
      <c r="K4" s="31" t="n">
        <f>IF(ISERROR('Voting Age'!B4/B4),"",'Voting Age'!B4/B4)</f>
        <v>0.786328827422379</v>
      </c>
      <c r="L4" s="31" t="n">
        <f>IF(ISERROR('Voting Age'!G4/'Voting Age'!B4),"",'Voting Age'!G4/'Voting Age'!B4)</f>
        <v>0.622567506900201</v>
      </c>
      <c r="M4" s="31" t="n">
        <f>IF(ISERROR('Voting Age'!D4/'Voting Age'!B4),"",'Voting Age'!D4/'Voting Age'!B4)</f>
        <v>0.190053337784902</v>
      </c>
      <c r="N4" s="31" t="n">
        <f>IF(ISERROR('Voting Age'!E4/'Voting Age'!B4),"",'Voting Age'!E4/'Voting Age'!B4)</f>
        <v>0.0773033219829144</v>
      </c>
      <c r="O4" s="31" t="n">
        <f>IF(ISERROR('Voting Age'!AA4/'Voting Age'!B4),"",'Voting Age'!AA4/'Voting Age'!B4)</f>
        <v>0.0607784950349346</v>
      </c>
      <c r="P4" s="31" t="n">
        <f>IF(ISERROR('Voting Age'!L4/'Voting Age'!B4),"",'Voting Age'!L4/'Voting Age'!B4)</f>
        <v>0.377432493099799</v>
      </c>
      <c r="Q4" s="31" t="n">
        <f>IF(ISERROR('Voting Age'!S4/'Voting Age'!B4),"",'Voting Age'!S4/'Voting Age'!B4)</f>
        <v>0.205527940344662</v>
      </c>
      <c r="R4" s="31" t="n">
        <f>IF(ISERROR('Voting Age'!Z4/'Voting Age'!B4),"",'Voting Age'!Z4/'Voting Age'!B4)</f>
        <v>0.198643136021886</v>
      </c>
      <c r="S4" s="54"/>
      <c r="T4" s="54"/>
    </row>
    <row r="5">
      <c r="A5" s="12" t="n">
        <v>3</v>
      </c>
      <c r="B5" s="16" t="n">
        <v>784671</v>
      </c>
      <c r="C5" s="21" t="n">
        <v>784672.090909091</v>
      </c>
      <c r="D5" s="24" t="n">
        <f>(B5-C5)/C5</f>
        <v>-1.39027385270828E-06</v>
      </c>
      <c r="E5" s="26" t="n">
        <f>B5-C5</f>
        <v>-1.09090909094084</v>
      </c>
      <c r="F5" s="32" t="n">
        <f>IF(ISERROR('Racial Demographics'!C5/'Racial Demographics'!B5),"",'Racial Demographics'!C5/'Racial Demographics'!B5)</f>
        <v>0.401527519176827</v>
      </c>
      <c r="G5" s="32" t="n">
        <f>IF(ISERROR('Racial Demographics'!E5),"",'Racial Demographics'!E5)</f>
        <v>0.453251107789124</v>
      </c>
      <c r="H5" s="32" t="n">
        <f>IF(ISERROR('Racial Demographics'!G5),"",'Racial Demographics'!G5)</f>
        <v>0.0713955275523117</v>
      </c>
      <c r="I5" s="32" t="n">
        <f>IF(ISERROR('Racial Demographics'!J5/B5),"",'Racial Demographics'!J5/B5)</f>
        <v>0.027809107256417</v>
      </c>
      <c r="J5" s="32" t="n">
        <f>IF(ISERROR('Racial Demographics'!H5),"",'Racial Demographics'!H5)</f>
        <v>0.598472480823173</v>
      </c>
      <c r="K5" s="43" t="n">
        <f>IF(ISERROR('Voting Age'!B5/B5),"",'Voting Age'!B5/B5)</f>
        <v>0.775149075217512</v>
      </c>
      <c r="L5" s="47" t="n">
        <f>IF(ISERROR('Voting Age'!G5/'Voting Age'!B5),"",'Voting Age'!G5/'Voting Age'!B5)</f>
        <v>0.418601630614382</v>
      </c>
      <c r="M5" s="47" t="n">
        <f>IF(ISERROR('Voting Age'!D5/'Voting Age'!B5),"",'Voting Age'!D5/'Voting Age'!B5)</f>
        <v>0.445000879591343</v>
      </c>
      <c r="N5" s="47" t="n">
        <f>IF(ISERROR('Voting Age'!E5/'Voting Age'!B5),"",'Voting Age'!E5/'Voting Age'!B5)</f>
        <v>0.0622734230242488</v>
      </c>
      <c r="O5" s="47" t="n">
        <f>IF(ISERROR('Voting Age'!AA5/'Voting Age'!B5),"",'Voting Age'!AA5/'Voting Age'!B5)</f>
        <v>0.029483573015124</v>
      </c>
      <c r="P5" s="47" t="n">
        <f>IF(ISERROR('Voting Age'!L5/'Voting Age'!B5),"",'Voting Age'!L5/'Voting Age'!B5)</f>
        <v>0.581398369385618</v>
      </c>
      <c r="Q5" s="47" t="n">
        <f>IF(ISERROR('Voting Age'!S5/'Voting Age'!B5),"",'Voting Age'!S5/'Voting Age'!B5)</f>
        <v>0.465696759651254</v>
      </c>
      <c r="R5" s="47" t="n">
        <f>IF(ISERROR('Voting Age'!Z5/'Voting Age'!B5),"",'Voting Age'!Z5/'Voting Age'!B5)</f>
        <v>0.456588467982053</v>
      </c>
      <c r="S5" s="54"/>
      <c r="T5" s="54"/>
    </row>
    <row r="6">
      <c r="A6" s="12" t="n">
        <v>4</v>
      </c>
      <c r="B6" s="17" t="n">
        <v>784673</v>
      </c>
      <c r="C6" s="22" t="n">
        <v>784672.090909091</v>
      </c>
      <c r="D6" s="25" t="n">
        <f>(B6-C6)/C6</f>
        <v>1.15856154384938E-06</v>
      </c>
      <c r="E6" s="27" t="n">
        <f>B6-C6</f>
        <v>0.909090909059159</v>
      </c>
      <c r="F6" s="31" t="n">
        <f>IF(ISERROR('Racial Demographics'!C6/'Racial Demographics'!B6),"",'Racial Demographics'!C6/'Racial Demographics'!B6)</f>
        <v>0.479306666598698</v>
      </c>
      <c r="G6" s="31" t="n">
        <f>IF(ISERROR('Racial Demographics'!E6),"",'Racial Demographics'!E6)</f>
        <v>0.387534680051435</v>
      </c>
      <c r="H6" s="31" t="n">
        <f>IF(ISERROR('Racial Demographics'!G6),"",'Racial Demographics'!G6)</f>
        <v>0.0822661159489367</v>
      </c>
      <c r="I6" s="31" t="n">
        <f>IF(ISERROR('Racial Demographics'!J6/B6),"",'Racial Demographics'!J6/B6)</f>
        <v>0.0223621814437352</v>
      </c>
      <c r="J6" s="31" t="n">
        <f>IF(ISERROR('Racial Demographics'!H6),"",'Racial Demographics'!H6)</f>
        <v>0.520693333401302</v>
      </c>
      <c r="K6" s="31" t="n">
        <f>IF(ISERROR('Voting Age'!B6/B6),"",'Voting Age'!B6/B6)</f>
        <v>0.799153277862243</v>
      </c>
      <c r="L6" s="31" t="n">
        <f>IF(ISERROR('Voting Age'!G6/'Voting Age'!B6),"",'Voting Age'!G6/'Voting Age'!B6)</f>
        <v>0.489747621492838</v>
      </c>
      <c r="M6" s="31" t="n">
        <f>IF(ISERROR('Voting Age'!D6/'Voting Age'!B6),"",'Voting Age'!D6/'Voting Age'!B6)</f>
        <v>0.378945706567327</v>
      </c>
      <c r="N6" s="31" t="n">
        <f>IF(ISERROR('Voting Age'!E6/'Voting Age'!B6),"",'Voting Age'!E6/'Voting Age'!B6)</f>
        <v>0.0687909241971442</v>
      </c>
      <c r="O6" s="31" t="n">
        <f>IF(ISERROR('Voting Age'!AA6/'Voting Age'!B6),"",'Voting Age'!AA6/'Voting Age'!B6)</f>
        <v>0.0235618124814615</v>
      </c>
      <c r="P6" s="31" t="n">
        <f>IF(ISERROR('Voting Age'!L6/'Voting Age'!B6),"",'Voting Age'!L6/'Voting Age'!B6)</f>
        <v>0.510252378507162</v>
      </c>
      <c r="Q6" s="31" t="n">
        <f>IF(ISERROR('Voting Age'!S6/'Voting Age'!B6),"",'Voting Age'!S6/'Voting Age'!B6)</f>
        <v>0.393693567266383</v>
      </c>
      <c r="R6" s="31" t="n">
        <f>IF(ISERROR('Voting Age'!Z6/'Voting Age'!B6),"",'Voting Age'!Z6/'Voting Age'!B6)</f>
        <v>0.387954212740442</v>
      </c>
      <c r="S6" s="54"/>
      <c r="T6" s="54"/>
    </row>
    <row r="7">
      <c r="A7" s="12" t="n">
        <v>5</v>
      </c>
      <c r="B7" s="16" t="n">
        <v>784671</v>
      </c>
      <c r="C7" s="21" t="n">
        <v>784672.090909091</v>
      </c>
      <c r="D7" s="24" t="n">
        <f>(B7-C7)/C7</f>
        <v>-1.39027385270828E-06</v>
      </c>
      <c r="E7" s="26" t="n">
        <f>B7-C7</f>
        <v>-1.09090909094084</v>
      </c>
      <c r="F7" s="32" t="n">
        <f>IF(ISERROR('Racial Demographics'!C7/'Racial Demographics'!B7),"",'Racial Demographics'!C7/'Racial Demographics'!B7)</f>
        <v>0.669474212759233</v>
      </c>
      <c r="G7" s="32" t="n">
        <f>IF(ISERROR('Racial Demographics'!E7),"",'Racial Demographics'!E7)</f>
        <v>0.233004660552002</v>
      </c>
      <c r="H7" s="32" t="n">
        <f>IF(ISERROR('Racial Demographics'!G7),"",'Racial Demographics'!G7)</f>
        <v>0.0550791350769941</v>
      </c>
      <c r="I7" s="32" t="n">
        <f>IF(ISERROR('Racial Demographics'!J7/B7),"",'Racial Demographics'!J7/B7)</f>
        <v>0.0169013510120802</v>
      </c>
      <c r="J7" s="32" t="n">
        <f>IF(ISERROR('Racial Demographics'!H7),"",'Racial Demographics'!H7)</f>
        <v>0.330525787240767</v>
      </c>
      <c r="K7" s="43" t="n">
        <f>IF(ISERROR('Voting Age'!B7/B7),"",'Voting Age'!B7/B7)</f>
        <v>0.793487971391832</v>
      </c>
      <c r="L7" s="47" t="n">
        <f>IF(ISERROR('Voting Age'!G7/'Voting Age'!B7),"",'Voting Age'!G7/'Voting Age'!B7)</f>
        <v>0.674591689727558</v>
      </c>
      <c r="M7" s="47" t="n">
        <f>IF(ISERROR('Voting Age'!D7/'Voting Age'!B7),"",'Voting Age'!D7/'Voting Age'!B7)</f>
        <v>0.233239162451998</v>
      </c>
      <c r="N7" s="47" t="n">
        <f>IF(ISERROR('Voting Age'!E7/'Voting Age'!B7),"",'Voting Age'!E7/'Voting Age'!B7)</f>
        <v>0.0447185875331459</v>
      </c>
      <c r="O7" s="47" t="n">
        <f>IF(ISERROR('Voting Age'!AA7/'Voting Age'!B7),"",'Voting Age'!AA7/'Voting Age'!B7)</f>
        <v>0.0166006292692093</v>
      </c>
      <c r="P7" s="47" t="n">
        <f>IF(ISERROR('Voting Age'!L7/'Voting Age'!B7),"",'Voting Age'!L7/'Voting Age'!B7)</f>
        <v>0.325408310272442</v>
      </c>
      <c r="Q7" s="47" t="n">
        <f>IF(ISERROR('Voting Age'!S7/'Voting Age'!B7),"",'Voting Age'!S7/'Voting Age'!B7)</f>
        <v>0.242938388473356</v>
      </c>
      <c r="R7" s="47" t="n">
        <f>IF(ISERROR('Voting Age'!Z7/'Voting Age'!B7),"",'Voting Age'!Z7/'Voting Age'!B7)</f>
        <v>0.24018874864084</v>
      </c>
      <c r="S7" s="54"/>
      <c r="T7" s="54"/>
    </row>
    <row r="8">
      <c r="A8" s="12" t="n">
        <v>6</v>
      </c>
      <c r="B8" s="17" t="n">
        <v>784673</v>
      </c>
      <c r="C8" s="22" t="n">
        <v>784672.090909091</v>
      </c>
      <c r="D8" s="25" t="n">
        <f>(B8-C8)/C8</f>
        <v>1.15856154384938E-06</v>
      </c>
      <c r="E8" s="27" t="n">
        <f>B8-C8</f>
        <v>0.909090909059159</v>
      </c>
      <c r="F8" s="31" t="n">
        <f>IF(ISERROR('Racial Demographics'!C8/'Racial Demographics'!B8),"",'Racial Demographics'!C8/'Racial Demographics'!B8)</f>
        <v>0.806242855304057</v>
      </c>
      <c r="G8" s="31" t="n">
        <f>IF(ISERROR('Racial Demographics'!E8),"",'Racial Demographics'!E8)</f>
        <v>0.0771901161375503</v>
      </c>
      <c r="H8" s="31" t="n">
        <f>IF(ISERROR('Racial Demographics'!G8),"",'Racial Demographics'!G8)</f>
        <v>0.0719306003902263</v>
      </c>
      <c r="I8" s="31" t="n">
        <f>IF(ISERROR('Racial Demographics'!J8/B8),"",'Racial Demographics'!J8/B8)</f>
        <v>0.0146277493936965</v>
      </c>
      <c r="J8" s="31" t="n">
        <f>IF(ISERROR('Racial Demographics'!H8),"",'Racial Demographics'!H8)</f>
        <v>0.193757144695943</v>
      </c>
      <c r="K8" s="31" t="n">
        <f>IF(ISERROR('Voting Age'!B8/B8),"",'Voting Age'!B8/B8)</f>
        <v>0.796276920449665</v>
      </c>
      <c r="L8" s="31" t="n">
        <f>IF(ISERROR('Voting Age'!G8/'Voting Age'!B8),"",'Voting Age'!G8/'Voting Age'!B8)</f>
        <v>0.816775151764437</v>
      </c>
      <c r="M8" s="31" t="n">
        <f>IF(ISERROR('Voting Age'!D8/'Voting Age'!B8),"",'Voting Age'!D8/'Voting Age'!B8)</f>
        <v>0.0758366049579317</v>
      </c>
      <c r="N8" s="31" t="n">
        <f>IF(ISERROR('Voting Age'!E8/'Voting Age'!B8),"",'Voting Age'!E8/'Voting Age'!B8)</f>
        <v>0.0585947565447163</v>
      </c>
      <c r="O8" s="31" t="n">
        <f>IF(ISERROR('Voting Age'!AA8/'Voting Age'!B8),"",'Voting Age'!AA8/'Voting Age'!B8)</f>
        <v>0.0147099070607874</v>
      </c>
      <c r="P8" s="31" t="n">
        <f>IF(ISERROR('Voting Age'!L8/'Voting Age'!B8),"",'Voting Age'!L8/'Voting Age'!B8)</f>
        <v>0.183224848235563</v>
      </c>
      <c r="Q8" s="31" t="n">
        <f>IF(ISERROR('Voting Age'!S8/'Voting Age'!B8),"",'Voting Age'!S8/'Voting Age'!B8)</f>
        <v>0.0834324290152157</v>
      </c>
      <c r="R8" s="31" t="n">
        <f>IF(ISERROR('Voting Age'!Z8/'Voting Age'!B8),"",'Voting Age'!Z8/'Voting Age'!B8)</f>
        <v>0.081297403879856</v>
      </c>
      <c r="S8" s="54"/>
      <c r="T8" s="54"/>
    </row>
    <row r="9">
      <c r="A9" s="12" t="n">
        <v>7</v>
      </c>
      <c r="B9" s="16" t="n">
        <v>784671</v>
      </c>
      <c r="C9" s="21" t="n">
        <v>784672.090909091</v>
      </c>
      <c r="D9" s="24" t="n">
        <f>(B9-C9)/C9</f>
        <v>-1.39027385270828E-06</v>
      </c>
      <c r="E9" s="26" t="n">
        <f>B9-C9</f>
        <v>-1.09090909094084</v>
      </c>
      <c r="F9" s="32" t="n">
        <f>IF(ISERROR('Racial Demographics'!C9/'Racial Demographics'!B9),"",'Racial Demographics'!C9/'Racial Demographics'!B9)</f>
        <v>0.634826570626415</v>
      </c>
      <c r="G9" s="32" t="n">
        <f>IF(ISERROR('Racial Demographics'!E9),"",'Racial Demographics'!E9)</f>
        <v>0.14758414673156</v>
      </c>
      <c r="H9" s="32" t="n">
        <f>IF(ISERROR('Racial Demographics'!G9),"",'Racial Demographics'!G9)</f>
        <v>0.121668826807668</v>
      </c>
      <c r="I9" s="32" t="n">
        <f>IF(ISERROR('Racial Demographics'!J9/B9),"",'Racial Demographics'!J9/B9)</f>
        <v>0.0587864213154303</v>
      </c>
      <c r="J9" s="32" t="n">
        <f>IF(ISERROR('Racial Demographics'!H9),"",'Racial Demographics'!H9)</f>
        <v>0.365173429373585</v>
      </c>
      <c r="K9" s="43" t="n">
        <f>IF(ISERROR('Voting Age'!B9/B9),"",'Voting Age'!B9/B9)</f>
        <v>0.760035734721941</v>
      </c>
      <c r="L9" s="47" t="n">
        <f>IF(ISERROR('Voting Age'!G9/'Voting Age'!B9),"",'Voting Age'!G9/'Voting Age'!B9)</f>
        <v>0.644737062735379</v>
      </c>
      <c r="M9" s="47" t="n">
        <f>IF(ISERROR('Voting Age'!D9/'Voting Age'!B9),"",'Voting Age'!D9/'Voting Age'!B9)</f>
        <v>0.14474544667979</v>
      </c>
      <c r="N9" s="47" t="n">
        <f>IF(ISERROR('Voting Age'!E9/'Voting Age'!B9),"",'Voting Age'!E9/'Voting Age'!B9)</f>
        <v>0.103835151531411</v>
      </c>
      <c r="O9" s="47" t="n">
        <f>IF(ISERROR('Voting Age'!AA9/'Voting Age'!B9),"",'Voting Age'!AA9/'Voting Age'!B9)</f>
        <v>0.0603476318710616</v>
      </c>
      <c r="P9" s="47" t="n">
        <f>IF(ISERROR('Voting Age'!L9/'Voting Age'!B9),"",'Voting Age'!L9/'Voting Age'!B9)</f>
        <v>0.355262937264621</v>
      </c>
      <c r="Q9" s="47" t="n">
        <f>IF(ISERROR('Voting Age'!S9/'Voting Age'!B9),"",'Voting Age'!S9/'Voting Age'!B9)</f>
        <v>0.158122868382133</v>
      </c>
      <c r="R9" s="47" t="n">
        <f>IF(ISERROR('Voting Age'!Z9/'Voting Age'!B9),"",'Voting Age'!Z9/'Voting Age'!B9)</f>
        <v>0.153870531776826</v>
      </c>
      <c r="S9" s="54"/>
      <c r="T9" s="54"/>
    </row>
    <row r="10">
      <c r="A10" s="12" t="n">
        <v>8</v>
      </c>
      <c r="B10" s="17" t="n">
        <v>784672</v>
      </c>
      <c r="C10" s="22" t="n">
        <v>784672.090909091</v>
      </c>
      <c r="D10" s="25" t="n">
        <f>(B10-C10)/C10</f>
        <v>-1.15856154429447E-07</v>
      </c>
      <c r="E10" s="27" t="n">
        <f>B10-C10</f>
        <v>-0.0909090909408405</v>
      </c>
      <c r="F10" s="31" t="n">
        <f>IF(ISERROR('Racial Demographics'!C10/'Racial Demographics'!B10),"",'Racial Demographics'!C10/'Racial Demographics'!B10)</f>
        <v>0.515633283715998</v>
      </c>
      <c r="G10" s="31" t="n">
        <f>IF(ISERROR('Racial Demographics'!E10),"",'Racial Demographics'!E10)</f>
        <v>0.125035683699686</v>
      </c>
      <c r="H10" s="31" t="n">
        <f>IF(ISERROR('Racial Demographics'!G10),"",'Racial Demographics'!G10)</f>
        <v>0.204133701725052</v>
      </c>
      <c r="I10" s="31" t="n">
        <f>IF(ISERROR('Racial Demographics'!J10/B10),"",'Racial Demographics'!J10/B10)</f>
        <v>0.128224277150198</v>
      </c>
      <c r="J10" s="31" t="n">
        <f>IF(ISERROR('Racial Demographics'!H10),"",'Racial Demographics'!H10)</f>
        <v>0.484366716284001</v>
      </c>
      <c r="K10" s="31" t="n">
        <f>IF(ISERROR('Voting Age'!B10/B10),"",'Voting Age'!B10/B10)</f>
        <v>0.792862495412096</v>
      </c>
      <c r="L10" s="31" t="n">
        <f>IF(ISERROR('Voting Age'!G10/'Voting Age'!B10),"",'Voting Age'!G10/'Voting Age'!B10)</f>
        <v>0.517541956192929</v>
      </c>
      <c r="M10" s="31" t="n">
        <f>IF(ISERROR('Voting Age'!D10/'Voting Age'!B10),"",'Voting Age'!D10/'Voting Age'!B10)</f>
        <v>0.124750657813311</v>
      </c>
      <c r="N10" s="31" t="n">
        <f>IF(ISERROR('Voting Age'!E10/'Voting Age'!B10),"",'Voting Age'!E10/'Voting Age'!B10)</f>
        <v>0.183732843409088</v>
      </c>
      <c r="O10" s="31" t="n">
        <f>IF(ISERROR('Voting Age'!AA10/'Voting Age'!B10),"",'Voting Age'!AA10/'Voting Age'!B10)</f>
        <v>0.131761975256254</v>
      </c>
      <c r="P10" s="31" t="n">
        <f>IF(ISERROR('Voting Age'!L10/'Voting Age'!B10),"",'Voting Age'!L10/'Voting Age'!B10)</f>
        <v>0.482458043807071</v>
      </c>
      <c r="Q10" s="31" t="n">
        <f>IF(ISERROR('Voting Age'!S10/'Voting Age'!B10),"",'Voting Age'!S10/'Voting Age'!B10)</f>
        <v>0.13650208876823</v>
      </c>
      <c r="R10" s="31" t="n">
        <f>IF(ISERROR('Voting Age'!Z10/'Voting Age'!B10),"",'Voting Age'!Z10/'Voting Age'!B10)</f>
        <v>0.132105950940066</v>
      </c>
      <c r="S10" s="54"/>
      <c r="T10" s="54"/>
    </row>
    <row r="11">
      <c r="A11" s="12" t="n">
        <v>9</v>
      </c>
      <c r="B11" s="16" t="n">
        <v>784673</v>
      </c>
      <c r="C11" s="21" t="n">
        <v>784672.090909091</v>
      </c>
      <c r="D11" s="24" t="n">
        <f>(B11-C11)/C11</f>
        <v>1.15856154384938E-06</v>
      </c>
      <c r="E11" s="26" t="n">
        <f>B11-C11</f>
        <v>0.909090909059159</v>
      </c>
      <c r="F11" s="32" t="n">
        <f>IF(ISERROR('Racial Demographics'!C11/'Racial Demographics'!B11),"",'Racial Demographics'!C11/'Racial Demographics'!B11)</f>
        <v>0.848041158546299</v>
      </c>
      <c r="G11" s="32" t="n">
        <f>IF(ISERROR('Racial Demographics'!E11),"",'Racial Demographics'!E11)</f>
        <v>0.0679633426917964</v>
      </c>
      <c r="H11" s="32" t="n">
        <f>IF(ISERROR('Racial Demographics'!G11),"",'Racial Demographics'!G11)</f>
        <v>0.034871851076818</v>
      </c>
      <c r="I11" s="32" t="n">
        <f>IF(ISERROR('Racial Demographics'!J11/B11),"",'Racial Demographics'!J11/B11)</f>
        <v>0.0211043326328292</v>
      </c>
      <c r="J11" s="32" t="n">
        <f>IF(ISERROR('Racial Demographics'!H11),"",'Racial Demographics'!H11)</f>
        <v>0.151958841453701</v>
      </c>
      <c r="K11" s="43" t="n">
        <f>IF(ISERROR('Voting Age'!B11/B11),"",'Voting Age'!B11/B11)</f>
        <v>0.813188423712808</v>
      </c>
      <c r="L11" s="47" t="n">
        <f>IF(ISERROR('Voting Age'!G11/'Voting Age'!B11),"",'Voting Age'!G11/'Voting Age'!B11)</f>
        <v>0.852049955570322</v>
      </c>
      <c r="M11" s="47" t="n">
        <f>IF(ISERROR('Voting Age'!D11/'Voting Age'!B11),"",'Voting Age'!D11/'Voting Age'!B11)</f>
        <v>0.0653359181428238</v>
      </c>
      <c r="N11" s="47" t="n">
        <f>IF(ISERROR('Voting Age'!E11/'Voting Age'!B11),"",'Voting Age'!E11/'Voting Age'!B11)</f>
        <v>0.0287578339630803</v>
      </c>
      <c r="O11" s="47" t="n">
        <f>IF(ISERROR('Voting Age'!AA11/'Voting Age'!B11),"",'Voting Age'!AA11/'Voting Age'!B11)</f>
        <v>0.0216522198383606</v>
      </c>
      <c r="P11" s="47" t="n">
        <f>IF(ISERROR('Voting Age'!L11/'Voting Age'!B11),"",'Voting Age'!L11/'Voting Age'!B11)</f>
        <v>0.147950044429678</v>
      </c>
      <c r="Q11" s="47" t="n">
        <f>IF(ISERROR('Voting Age'!S11/'Voting Age'!B11),"",'Voting Age'!S11/'Voting Age'!B11)</f>
        <v>0.0717895835520862</v>
      </c>
      <c r="R11" s="47" t="n">
        <f>IF(ISERROR('Voting Age'!Z11/'Voting Age'!B11),"",'Voting Age'!Z11/'Voting Age'!B11)</f>
        <v>0.0704418049576312</v>
      </c>
      <c r="S11" s="54"/>
      <c r="T11" s="54"/>
    </row>
    <row r="12">
      <c r="A12" s="12" t="n">
        <v>10</v>
      </c>
      <c r="B12" s="17" t="n">
        <v>784672</v>
      </c>
      <c r="C12" s="22" t="n">
        <v>784672.090909091</v>
      </c>
      <c r="D12" s="25" t="n">
        <f>(B12-C12)/C12</f>
        <v>-1.15856154429447E-07</v>
      </c>
      <c r="E12" s="27" t="n">
        <f>B12-C12</f>
        <v>-0.0909090909408405</v>
      </c>
      <c r="F12" s="31" t="n">
        <f>IF(ISERROR('Racial Demographics'!C12/'Racial Demographics'!B12),"",'Racial Demographics'!C12/'Racial Demographics'!B12)</f>
        <v>0.530656121283798</v>
      </c>
      <c r="G12" s="31" t="n">
        <f>IF(ISERROR('Racial Demographics'!E12),"",'Racial Demographics'!E12)</f>
        <v>0.0710666367603279</v>
      </c>
      <c r="H12" s="31" t="n">
        <f>IF(ISERROR('Racial Demographics'!G12),"",'Racial Demographics'!G12)</f>
        <v>0.138914094041842</v>
      </c>
      <c r="I12" s="31" t="n">
        <f>IF(ISERROR('Racial Demographics'!J12/B12),"",'Racial Demographics'!J12/B12)</f>
        <v>0.224232545573182</v>
      </c>
      <c r="J12" s="31" t="n">
        <f>IF(ISERROR('Racial Demographics'!H12),"",'Racial Demographics'!H12)</f>
        <v>0.469343878716202</v>
      </c>
      <c r="K12" s="31" t="n">
        <f>IF(ISERROR('Voting Age'!B12/B12),"",'Voting Age'!B12/B12)</f>
        <v>0.74399111985645</v>
      </c>
      <c r="L12" s="31" t="n">
        <f>IF(ISERROR('Voting Age'!G12/'Voting Age'!B12),"",'Voting Age'!G12/'Voting Age'!B12)</f>
        <v>0.538060840474898</v>
      </c>
      <c r="M12" s="31" t="n">
        <f>IF(ISERROR('Voting Age'!D12/'Voting Age'!B12),"",'Voting Age'!D12/'Voting Age'!B12)</f>
        <v>0.0714213525777293</v>
      </c>
      <c r="N12" s="31" t="n">
        <f>IF(ISERROR('Voting Age'!E12/'Voting Age'!B12),"",'Voting Age'!E12/'Voting Age'!B12)</f>
        <v>0.126723867698775</v>
      </c>
      <c r="O12" s="31" t="n">
        <f>IF(ISERROR('Voting Age'!AA12/'Voting Age'!B12),"",'Voting Age'!AA12/'Voting Age'!B12)</f>
        <v>0.221521816957839</v>
      </c>
      <c r="P12" s="31" t="n">
        <f>IF(ISERROR('Voting Age'!L12/'Voting Age'!B12),"",'Voting Age'!L12/'Voting Age'!B12)</f>
        <v>0.461939159525102</v>
      </c>
      <c r="Q12" s="31" t="n">
        <f>IF(ISERROR('Voting Age'!S12/'Voting Age'!B12),"",'Voting Age'!S12/'Voting Age'!B12)</f>
        <v>0.0805873354927893</v>
      </c>
      <c r="R12" s="31" t="n">
        <f>IF(ISERROR('Voting Age'!Z12/'Voting Age'!B12),"",'Voting Age'!Z12/'Voting Age'!B12)</f>
        <v>0.0777626848056404</v>
      </c>
      <c r="S12" s="54"/>
      <c r="T12" s="54"/>
    </row>
    <row r="13">
      <c r="A13" s="12" t="n">
        <v>11</v>
      </c>
      <c r="B13" s="16" t="n">
        <v>784673</v>
      </c>
      <c r="C13" s="21" t="n">
        <v>784672.090909091</v>
      </c>
      <c r="D13" s="24" t="n">
        <f>(B13-C13)/C13</f>
        <v>1.15856154384938E-06</v>
      </c>
      <c r="E13" s="26" t="n">
        <f>B13-C13</f>
        <v>0.909090909059159</v>
      </c>
      <c r="F13" s="32" t="n">
        <f>IF(ISERROR('Racial Demographics'!C13/'Racial Demographics'!B13),"",'Racial Demographics'!C13/'Racial Demographics'!B13)</f>
        <v>0.452792437104373</v>
      </c>
      <c r="G13" s="32" t="n">
        <f>IF(ISERROR('Racial Demographics'!E13),"",'Racial Demographics'!E13)</f>
        <v>0.134997635957909</v>
      </c>
      <c r="H13" s="32" t="n">
        <f>IF(ISERROR('Racial Demographics'!G13),"",'Racial Demographics'!G13)</f>
        <v>0.223837190778834</v>
      </c>
      <c r="I13" s="32" t="n">
        <f>IF(ISERROR('Racial Demographics'!J13/B13),"",'Racial Demographics'!J13/B13)</f>
        <v>0.159893356850561</v>
      </c>
      <c r="J13" s="32" t="n">
        <f>IF(ISERROR('Racial Demographics'!H13),"",'Racial Demographics'!H13)</f>
        <v>0.547207562895627</v>
      </c>
      <c r="K13" s="43" t="n">
        <f>IF(ISERROR('Voting Age'!B13/B13),"",'Voting Age'!B13/B13)</f>
        <v>0.753968850718707</v>
      </c>
      <c r="L13" s="47" t="n">
        <f>IF(ISERROR('Voting Age'!G13/'Voting Age'!B13),"",'Voting Age'!G13/'Voting Age'!B13)</f>
        <v>0.453092277293326</v>
      </c>
      <c r="M13" s="47" t="n">
        <f>IF(ISERROR('Voting Age'!D13/'Voting Age'!B13),"",'Voting Age'!D13/'Voting Age'!B13)</f>
        <v>0.133655274762981</v>
      </c>
      <c r="N13" s="47" t="n">
        <f>IF(ISERROR('Voting Age'!E13/'Voting Age'!B13),"",'Voting Age'!E13/'Voting Age'!B13)</f>
        <v>0.203135801926578</v>
      </c>
      <c r="O13" s="47" t="n">
        <f>IF(ISERROR('Voting Age'!AA13/'Voting Age'!B13),"",'Voting Age'!AA13/'Voting Age'!B13)</f>
        <v>0.165794202011768</v>
      </c>
      <c r="P13" s="47" t="n">
        <f>IF(ISERROR('Voting Age'!L13/'Voting Age'!B13),"",'Voting Age'!L13/'Voting Age'!B13)</f>
        <v>0.546907722706674</v>
      </c>
      <c r="Q13" s="47" t="n">
        <f>IF(ISERROR('Voting Age'!S13/'Voting Age'!B13),"",'Voting Age'!S13/'Voting Age'!B13)</f>
        <v>0.145759348499626</v>
      </c>
      <c r="R13" s="47" t="n">
        <f>IF(ISERROR('Voting Age'!Z13/'Voting Age'!B13),"",'Voting Age'!Z13/'Voting Age'!B13)</f>
        <v>0.140604003590148</v>
      </c>
      <c r="S13" s="54"/>
      <c r="T13" s="54"/>
    </row>
    <row r="14">
      <c r="A14" s="13" t="s">
        <v>1</v>
      </c>
      <c r="B14" s="18" t="n">
        <f>SUM(B3:B13)</f>
        <v>8631393</v>
      </c>
    </row>
    <row r="15">
      <c r="A15" s="13" t="s">
        <v>2</v>
      </c>
      <c r="B15" s="19" t="n">
        <f>SUM(C3:C13)</f>
        <v>8631393</v>
      </c>
    </row>
    <row r="16">
      <c r="A16" s="13" t="s">
        <v>3</v>
      </c>
      <c r="B16" s="19" t="n">
        <f>SUM(C3:C13) - SUM(B3:B13)</f>
        <v>0</v>
      </c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E1"/>
    <mergeCell ref="F1:J1"/>
    <mergeCell ref="L1:P1"/>
  </mergeCells>
  <printOptions gridLines="true"/>
  <pageMargins bottom="1" footer="0.5" header="0.5" left="0.75" right="0.75" top="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R13"/>
  <sheetViews>
    <sheetView zoomScale="120" topLeftCell="A1" workbookViewId="0" showGridLines="true" showRowColHeaders="false">
      <pane xSplit="1" ySplit="2" topLeftCell="B3" activePane="bottomRight" state="frozen"/>
      <selection activeCell="B4" sqref="B4:B4" pane="bottomRight"/>
    </sheetView>
  </sheetViews>
  <sheetFormatPr customHeight="false" defaultColWidth="9.28125" defaultRowHeight="12.3"/>
  <cols>
    <col min="1" max="2" bestFit="false" customWidth="true" width="12.00390625" hidden="false" outlineLevel="0"/>
    <col min="3" max="3" bestFit="false" customWidth="true" width="13.140625" hidden="false" outlineLevel="0"/>
    <col min="4" max="4" bestFit="false" customWidth="true" width="13.57421875" hidden="false" outlineLevel="0"/>
    <col min="5" max="5" bestFit="false" customWidth="true" width="10.57421875" hidden="false" outlineLevel="0"/>
    <col min="6" max="6" bestFit="false" customWidth="true" width="12.7109375" hidden="false" outlineLevel="0"/>
    <col min="7" max="7" bestFit="false" customWidth="true" width="10.7109375" hidden="false" outlineLevel="0"/>
    <col min="8" max="8" bestFit="false" customWidth="true" width="11.28125" hidden="false" outlineLevel="0"/>
    <col min="9" max="9" bestFit="false" customWidth="true" width="13.7109375" hidden="false" outlineLevel="0"/>
    <col min="10" max="10" bestFit="false" customWidth="true" width="12.00390625" hidden="false" outlineLevel="0"/>
    <col min="11" max="11" bestFit="false" customWidth="true" width="13.57421875" hidden="false" outlineLevel="0"/>
    <col min="12" max="12" bestFit="false" customWidth="true" width="9.8515625" hidden="false" outlineLevel="0"/>
    <col min="13" max="14" bestFit="false" customWidth="true" width="11.28125" hidden="false" outlineLevel="0"/>
    <col min="15" max="15" bestFit="false" customWidth="true" width="12.140625" hidden="false" outlineLevel="0"/>
    <col min="16" max="252" bestFit="true" width="9.140625" hidden="false" outlineLevel="0"/>
  </cols>
  <sheetData>
    <row r="1" ht="15" customHeight="true">
      <c r="A1" s="57" t="s">
        <v>0</v>
      </c>
      <c r="B1" s="58" t="s">
        <v>20</v>
      </c>
      <c r="C1" s="61" t="s">
        <v>20</v>
      </c>
      <c r="D1" s="61"/>
      <c r="E1" s="61"/>
      <c r="F1" s="65" t="s">
        <v>20</v>
      </c>
      <c r="G1" s="65"/>
      <c r="H1" s="68"/>
      <c r="I1" s="72" t="s">
        <v>20</v>
      </c>
      <c r="J1" s="72"/>
      <c r="K1" s="72"/>
      <c r="L1" s="72"/>
      <c r="M1" s="72"/>
      <c r="N1" s="72"/>
      <c r="O1" s="75" t="s">
        <v>20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</row>
    <row r="2" ht="17.25" customHeight="true">
      <c r="A2" s="57"/>
      <c r="B2" s="59" t="s">
        <v>21</v>
      </c>
      <c r="C2" s="62" t="s">
        <v>22</v>
      </c>
      <c r="D2" s="62" t="s">
        <v>23</v>
      </c>
      <c r="E2" s="62" t="s">
        <v>24</v>
      </c>
      <c r="F2" s="66" t="s">
        <v>12</v>
      </c>
      <c r="G2" s="66" t="s">
        <v>25</v>
      </c>
      <c r="H2" s="69" t="s">
        <v>26</v>
      </c>
      <c r="I2" s="73" t="s">
        <v>27</v>
      </c>
      <c r="J2" s="73" t="s">
        <v>13</v>
      </c>
      <c r="K2" s="73" t="s">
        <v>28</v>
      </c>
      <c r="L2" s="73" t="s">
        <v>29</v>
      </c>
      <c r="M2" s="73" t="s">
        <v>30</v>
      </c>
      <c r="N2" s="73" t="s">
        <v>31</v>
      </c>
      <c r="O2" s="76" t="s">
        <v>14</v>
      </c>
    </row>
    <row r="3" ht="12.6" customHeight="true">
      <c r="A3" s="57" t="n">
        <v>1</v>
      </c>
      <c r="B3" s="60" t="n">
        <f>'Population Totals'!B3</f>
        <v>784671</v>
      </c>
      <c r="C3" s="60" t="n">
        <v>537869</v>
      </c>
      <c r="D3" s="60" t="n">
        <v>123810</v>
      </c>
      <c r="E3" s="63" t="n">
        <f>IF(ISERROR(D3/B3),"",D3/B3)</f>
        <v>0.157785874589478</v>
      </c>
      <c r="F3" s="60" t="n">
        <v>50134</v>
      </c>
      <c r="G3" s="67" t="n">
        <f>IF(ISERROR(F3/B3),"",F3/B3)</f>
        <v>0.0638917457125343</v>
      </c>
      <c r="H3" s="70" t="n">
        <f>IF(ISERROR(O3/B3),"",O3/B3)</f>
        <v>0.314529274052437</v>
      </c>
      <c r="I3" s="74" t="n">
        <v>3619</v>
      </c>
      <c r="J3" s="74" t="n">
        <v>40129</v>
      </c>
      <c r="K3" s="74" t="n">
        <v>734527</v>
      </c>
      <c r="L3" s="74" t="n">
        <v>729655</v>
      </c>
      <c r="M3" s="74" t="n">
        <f>B3-C3</f>
        <v>246802</v>
      </c>
      <c r="N3" s="74" t="n">
        <v>411</v>
      </c>
      <c r="O3" s="77" t="n">
        <f>B3-C3</f>
        <v>246802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</row>
    <row r="4">
      <c r="A4" s="57" t="n">
        <v>2</v>
      </c>
      <c r="B4" s="22" t="n">
        <f>'Population Totals'!B4</f>
        <v>784673</v>
      </c>
      <c r="C4" s="22" t="n">
        <v>482014</v>
      </c>
      <c r="D4" s="22" t="n">
        <v>151690</v>
      </c>
      <c r="E4" s="64" t="n">
        <f>IF(ISERROR(D4/B4),"",D4/B4)</f>
        <v>0.193316196683204</v>
      </c>
      <c r="F4" s="22" t="n">
        <v>70728</v>
      </c>
      <c r="G4" s="64" t="n">
        <f>IF(ISERROR(F4/B4),"",F4/B4)</f>
        <v>0.0901369105347068</v>
      </c>
      <c r="H4" s="71" t="n">
        <f>IF(ISERROR(O4/B4),"",O4/B4)</f>
        <v>0.385713539270499</v>
      </c>
      <c r="I4" s="22" t="n">
        <v>3671</v>
      </c>
      <c r="J4" s="22" t="n">
        <v>46484</v>
      </c>
      <c r="K4" s="22" t="n">
        <v>712102</v>
      </c>
      <c r="L4" s="22" t="n">
        <v>711766</v>
      </c>
      <c r="M4" s="22" t="n">
        <f>B4-C4</f>
        <v>302659</v>
      </c>
      <c r="N4" s="22" t="n">
        <v>1345</v>
      </c>
      <c r="O4" s="22" t="n">
        <f>B4-C4</f>
        <v>302659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>
      <c r="A5" s="57" t="n">
        <v>3</v>
      </c>
      <c r="B5" s="60" t="n">
        <f>'Population Totals'!B5</f>
        <v>784671</v>
      </c>
      <c r="C5" s="60" t="n">
        <v>315067</v>
      </c>
      <c r="D5" s="60" t="n">
        <v>355653</v>
      </c>
      <c r="E5" s="63" t="n">
        <f>IF(ISERROR(D5/B5),"",D5/B5)</f>
        <v>0.453251107789124</v>
      </c>
      <c r="F5" s="60" t="n">
        <v>56022</v>
      </c>
      <c r="G5" s="67" t="n">
        <f>IF(ISERROR(F5/B5),"",F5/B5)</f>
        <v>0.0713955275523117</v>
      </c>
      <c r="H5" s="70" t="n">
        <f>IF(ISERROR(O5/B5),"",O5/B5)</f>
        <v>0.598472480823173</v>
      </c>
      <c r="I5" s="74" t="n">
        <v>3731</v>
      </c>
      <c r="J5" s="74" t="n">
        <v>21821</v>
      </c>
      <c r="K5" s="74" t="n">
        <v>723597</v>
      </c>
      <c r="L5" s="74" t="n">
        <v>721695</v>
      </c>
      <c r="M5" s="74" t="n">
        <f>B5-C5</f>
        <v>469604</v>
      </c>
      <c r="N5" s="74" t="n">
        <v>1302</v>
      </c>
      <c r="O5" s="77" t="n">
        <f>B5-C5</f>
        <v>469604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>
      <c r="A6" s="57" t="n">
        <v>4</v>
      </c>
      <c r="B6" s="22" t="n">
        <f>'Population Totals'!B6</f>
        <v>784673</v>
      </c>
      <c r="C6" s="22" t="n">
        <v>376099</v>
      </c>
      <c r="D6" s="22" t="n">
        <v>304088</v>
      </c>
      <c r="E6" s="64" t="n">
        <f>IF(ISERROR(D6/B6),"",D6/B6)</f>
        <v>0.387534680051435</v>
      </c>
      <c r="F6" s="22" t="n">
        <v>64552</v>
      </c>
      <c r="G6" s="64" t="n">
        <f>IF(ISERROR(F6/B6),"",F6/B6)</f>
        <v>0.0822661159489367</v>
      </c>
      <c r="H6" s="71" t="n">
        <f>IF(ISERROR(O6/B6),"",O6/B6)</f>
        <v>0.520693333401302</v>
      </c>
      <c r="I6" s="22" t="n">
        <v>3861</v>
      </c>
      <c r="J6" s="22" t="n">
        <v>17547</v>
      </c>
      <c r="K6" s="22" t="n">
        <v>723750</v>
      </c>
      <c r="L6" s="22" t="n">
        <v>738707</v>
      </c>
      <c r="M6" s="22" t="n">
        <f>B6-C6</f>
        <v>408574</v>
      </c>
      <c r="N6" s="22" t="n">
        <v>694</v>
      </c>
      <c r="O6" s="22" t="n">
        <f>B6-C6</f>
        <v>408574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>
      <c r="A7" s="57" t="n">
        <v>5</v>
      </c>
      <c r="B7" s="60" t="n">
        <f>'Population Totals'!B7</f>
        <v>784671</v>
      </c>
      <c r="C7" s="60" t="n">
        <v>525317</v>
      </c>
      <c r="D7" s="60" t="n">
        <v>182832</v>
      </c>
      <c r="E7" s="63" t="n">
        <f>IF(ISERROR(D7/B7),"",D7/B7)</f>
        <v>0.233004660552002</v>
      </c>
      <c r="F7" s="60" t="n">
        <v>43219</v>
      </c>
      <c r="G7" s="67" t="n">
        <f>IF(ISERROR(F7/B7),"",F7/B7)</f>
        <v>0.0550791350769941</v>
      </c>
      <c r="H7" s="70" t="n">
        <f>IF(ISERROR(O7/B7),"",O7/B7)</f>
        <v>0.330525787240767</v>
      </c>
      <c r="I7" s="74" t="n">
        <v>2481</v>
      </c>
      <c r="J7" s="74" t="n">
        <v>13262</v>
      </c>
      <c r="K7" s="74" t="n">
        <v>745396</v>
      </c>
      <c r="L7" s="74" t="n">
        <v>746607</v>
      </c>
      <c r="M7" s="74" t="n">
        <f>B7-C7</f>
        <v>259354</v>
      </c>
      <c r="N7" s="74" t="n">
        <v>296</v>
      </c>
      <c r="O7" s="77" t="n">
        <f>B7-C7</f>
        <v>259354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>
      <c r="A8" s="57" t="n">
        <v>6</v>
      </c>
      <c r="B8" s="22" t="n">
        <f>'Population Totals'!B8</f>
        <v>784673</v>
      </c>
      <c r="C8" s="22" t="n">
        <v>632637</v>
      </c>
      <c r="D8" s="22" t="n">
        <v>60569</v>
      </c>
      <c r="E8" s="64" t="n">
        <f>IF(ISERROR(D8/B8),"",D8/B8)</f>
        <v>0.0771901161375503</v>
      </c>
      <c r="F8" s="22" t="n">
        <v>56442</v>
      </c>
      <c r="G8" s="64" t="n">
        <f>IF(ISERROR(F8/B8),"",F8/B8)</f>
        <v>0.0719306003902263</v>
      </c>
      <c r="H8" s="71" t="n">
        <f>IF(ISERROR(O8/B8),"",O8/B8)</f>
        <v>0.193757144695943</v>
      </c>
      <c r="I8" s="22" t="n">
        <v>2913</v>
      </c>
      <c r="J8" s="22" t="n">
        <v>11478</v>
      </c>
      <c r="K8" s="22" t="n">
        <v>727311</v>
      </c>
      <c r="L8" s="22" t="n">
        <v>735869</v>
      </c>
      <c r="M8" s="22" t="n">
        <f>B8-C8</f>
        <v>152036</v>
      </c>
      <c r="N8" s="22" t="n">
        <v>361</v>
      </c>
      <c r="O8" s="22" t="n">
        <f>B8-C8</f>
        <v>152036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>
      <c r="A9" s="57" t="n">
        <v>7</v>
      </c>
      <c r="B9" s="60" t="n">
        <f>'Population Totals'!B9</f>
        <v>784671</v>
      </c>
      <c r="C9" s="60" t="n">
        <v>498130</v>
      </c>
      <c r="D9" s="60" t="n">
        <v>115805</v>
      </c>
      <c r="E9" s="63" t="n">
        <f>IF(ISERROR(D9/B9),"",D9/B9)</f>
        <v>0.14758414673156</v>
      </c>
      <c r="F9" s="60" t="n">
        <v>95470</v>
      </c>
      <c r="G9" s="67" t="n">
        <f>IF(ISERROR(F9/B9),"",F9/B9)</f>
        <v>0.121668826807668</v>
      </c>
      <c r="H9" s="70" t="n">
        <f>IF(ISERROR(O9/B9),"",O9/B9)</f>
        <v>0.365173429373585</v>
      </c>
      <c r="I9" s="74" t="n">
        <v>3922</v>
      </c>
      <c r="J9" s="74" t="n">
        <v>46128</v>
      </c>
      <c r="K9" s="74" t="n">
        <v>689004</v>
      </c>
      <c r="L9" s="74" t="n">
        <v>707476</v>
      </c>
      <c r="M9" s="74" t="n">
        <f>B9-C9</f>
        <v>286541</v>
      </c>
      <c r="N9" s="74" t="n">
        <v>775</v>
      </c>
      <c r="O9" s="77" t="n">
        <f>B9-C9</f>
        <v>286541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>
      <c r="A10" s="57" t="n">
        <v>8</v>
      </c>
      <c r="B10" s="22" t="n">
        <f>'Population Totals'!B10</f>
        <v>784672</v>
      </c>
      <c r="C10" s="22" t="n">
        <v>404603</v>
      </c>
      <c r="D10" s="22" t="n">
        <v>98112</v>
      </c>
      <c r="E10" s="64" t="n">
        <f>IF(ISERROR(D10/B10),"",D10/B10)</f>
        <v>0.125035683699686</v>
      </c>
      <c r="F10" s="22" t="n">
        <v>160178</v>
      </c>
      <c r="G10" s="64" t="n">
        <f>IF(ISERROR(F10/B10),"",F10/B10)</f>
        <v>0.204133701725052</v>
      </c>
      <c r="H10" s="71" t="n">
        <f>IF(ISERROR(O10/B10),"",O10/B10)</f>
        <v>0.484366716284001</v>
      </c>
      <c r="I10" s="22" t="n">
        <v>6160</v>
      </c>
      <c r="J10" s="22" t="n">
        <v>100614</v>
      </c>
      <c r="K10" s="22" t="n">
        <v>623921</v>
      </c>
      <c r="L10" s="22" t="n">
        <v>694298</v>
      </c>
      <c r="M10" s="22" t="n">
        <f>B10-C10</f>
        <v>380069</v>
      </c>
      <c r="N10" s="22" t="n">
        <v>517</v>
      </c>
      <c r="O10" s="22" t="n">
        <f>B10-C10</f>
        <v>380069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>
      <c r="A11" s="57" t="n">
        <v>9</v>
      </c>
      <c r="B11" s="60" t="n">
        <f>'Population Totals'!B11</f>
        <v>784673</v>
      </c>
      <c r="C11" s="60" t="n">
        <v>665435</v>
      </c>
      <c r="D11" s="60" t="n">
        <v>53329</v>
      </c>
      <c r="E11" s="63" t="n">
        <f>IF(ISERROR(D11/B11),"",D11/B11)</f>
        <v>0.0679633426917964</v>
      </c>
      <c r="F11" s="60" t="n">
        <v>27363</v>
      </c>
      <c r="G11" s="67" t="n">
        <f>IF(ISERROR(F11/B11),"",F11/B11)</f>
        <v>0.034871851076818</v>
      </c>
      <c r="H11" s="70" t="n">
        <f>IF(ISERROR(O11/B11),"",O11/B11)</f>
        <v>0.151958841453701</v>
      </c>
      <c r="I11" s="74" t="n">
        <v>1767</v>
      </c>
      <c r="J11" s="74" t="n">
        <v>16560</v>
      </c>
      <c r="K11" s="74" t="n">
        <v>759063</v>
      </c>
      <c r="L11" s="74" t="n">
        <v>749886</v>
      </c>
      <c r="M11" s="74" t="n">
        <f>B11-C11</f>
        <v>119238</v>
      </c>
      <c r="N11" s="74" t="n">
        <v>203</v>
      </c>
      <c r="O11" s="77" t="n">
        <f>B11-C11</f>
        <v>119238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>
      <c r="A12" s="57" t="n">
        <v>10</v>
      </c>
      <c r="B12" s="22" t="n">
        <f>'Population Totals'!B12</f>
        <v>784672</v>
      </c>
      <c r="C12" s="22" t="n">
        <v>416391</v>
      </c>
      <c r="D12" s="22" t="n">
        <v>55764</v>
      </c>
      <c r="E12" s="64" t="n">
        <f>IF(ISERROR(D12/B12),"",D12/B12)</f>
        <v>0.0710666367603279</v>
      </c>
      <c r="F12" s="22" t="n">
        <v>109002</v>
      </c>
      <c r="G12" s="64" t="n">
        <f>IF(ISERROR(F12/B12),"",F12/B12)</f>
        <v>0.138914094041842</v>
      </c>
      <c r="H12" s="71" t="n">
        <f>IF(ISERROR(O12/B12),"",O12/B12)</f>
        <v>0.469343878716202</v>
      </c>
      <c r="I12" s="22" t="n">
        <v>3022</v>
      </c>
      <c r="J12" s="22" t="n">
        <v>175949</v>
      </c>
      <c r="K12" s="22" t="n">
        <v>675245</v>
      </c>
      <c r="L12" s="22" t="n">
        <v>703407</v>
      </c>
      <c r="M12" s="22" t="n">
        <f>B12-C12</f>
        <v>368281</v>
      </c>
      <c r="N12" s="22" t="n">
        <v>456</v>
      </c>
      <c r="O12" s="22" t="n">
        <f>B12-C12</f>
        <v>368281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</row>
    <row r="13">
      <c r="A13" s="57" t="n">
        <v>11</v>
      </c>
      <c r="B13" s="60" t="n">
        <f>'Population Totals'!B13</f>
        <v>784673</v>
      </c>
      <c r="C13" s="60" t="n">
        <v>355294</v>
      </c>
      <c r="D13" s="60" t="n">
        <v>105929</v>
      </c>
      <c r="E13" s="63" t="n">
        <f>IF(ISERROR(D13/B13),"",D13/B13)</f>
        <v>0.134997635957909</v>
      </c>
      <c r="F13" s="60" t="n">
        <v>175639</v>
      </c>
      <c r="G13" s="67" t="n">
        <f>IF(ISERROR(F13/B13),"",F13/B13)</f>
        <v>0.223837190778834</v>
      </c>
      <c r="H13" s="70" t="n">
        <f>IF(ISERROR(O13/B13),"",O13/B13)</f>
        <v>0.547207562895627</v>
      </c>
      <c r="I13" s="74" t="n">
        <v>4860</v>
      </c>
      <c r="J13" s="74" t="n">
        <v>125464</v>
      </c>
      <c r="K13" s="74" t="n">
        <v>608728</v>
      </c>
      <c r="L13" s="74" t="n">
        <v>686320</v>
      </c>
      <c r="M13" s="74" t="n">
        <f>B13-C13</f>
        <v>429379</v>
      </c>
      <c r="N13" s="74" t="n">
        <v>796</v>
      </c>
      <c r="O13" s="77" t="n">
        <f>B13-C13</f>
        <v>429379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C1:D1"/>
    <mergeCell ref="I1:M1"/>
  </mergeCells>
  <printOptions gridLines="true"/>
  <pageMargins bottom="1" footer="0.5" header="0.5" left="0.75" right="0.75" top="1"/>
</worksheet>
</file>

<file path=xl/worksheets/sheet3.xml><?xml version="1.0" encoding="utf-8"?>
<worksheet xmlns:r="http://schemas.openxmlformats.org/officeDocument/2006/relationships" xmlns="http://schemas.openxmlformats.org/spreadsheetml/2006/main">
  <dimension ref="A1:BH13"/>
  <sheetViews>
    <sheetView zoomScale="120" topLeftCell="A1" workbookViewId="0" showGridLines="true" showRowColHeaders="false">
      <pane xSplit="1" ySplit="2" topLeftCell="T3" activePane="bottomRight" state="frozen"/>
      <selection activeCell="L3" sqref="L3:L3" pane="bottomRight"/>
    </sheetView>
  </sheetViews>
  <sheetFormatPr customHeight="false" defaultColWidth="9.28125" defaultRowHeight="12.3"/>
  <cols>
    <col min="1" max="1" bestFit="false" customWidth="true" style="10" width="11.00390625" hidden="false" outlineLevel="0"/>
    <col min="2" max="6" bestFit="false" customWidth="true" style="54" width="13.140625" hidden="false" outlineLevel="0"/>
    <col min="7" max="7" bestFit="false" customWidth="true" style="54" width="16.140625" hidden="false" outlineLevel="0"/>
    <col min="8" max="8" bestFit="false" customWidth="true" style="54" width="13.140625" hidden="false" outlineLevel="0"/>
    <col min="9" max="11" bestFit="false" customWidth="true" style="54" width="16.421875" hidden="false" outlineLevel="0"/>
    <col min="12" max="27" bestFit="false" customWidth="true" style="54" width="13.140625" hidden="false" outlineLevel="0"/>
    <col min="28" max="272" bestFit="true" style="54" width="9.140625" hidden="false" outlineLevel="0"/>
  </cols>
  <sheetData>
    <row r="1" ht="15" customHeight="true">
      <c r="A1" s="78" t="s">
        <v>0</v>
      </c>
      <c r="B1" s="80" t="s">
        <v>32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ht="18.75" s="56" customFormat="true" customHeight="true">
      <c r="A2" s="79"/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1" t="s">
        <v>38</v>
      </c>
      <c r="H2" s="81" t="s">
        <v>39</v>
      </c>
      <c r="I2" s="81" t="s">
        <v>40</v>
      </c>
      <c r="J2" s="81" t="s">
        <v>41</v>
      </c>
      <c r="K2" s="81" t="s">
        <v>42</v>
      </c>
      <c r="L2" s="81" t="s">
        <v>43</v>
      </c>
      <c r="M2" s="81" t="s">
        <v>44</v>
      </c>
      <c r="N2" s="81" t="s">
        <v>45</v>
      </c>
      <c r="O2" s="81" t="s">
        <v>46</v>
      </c>
      <c r="P2" s="81" t="s">
        <v>47</v>
      </c>
      <c r="Q2" s="81" t="s">
        <v>48</v>
      </c>
      <c r="R2" s="81" t="s">
        <v>49</v>
      </c>
      <c r="S2" s="81" t="s">
        <v>50</v>
      </c>
      <c r="T2" s="81" t="s">
        <v>51</v>
      </c>
      <c r="U2" s="81" t="s">
        <v>52</v>
      </c>
      <c r="V2" s="81" t="s">
        <v>53</v>
      </c>
      <c r="W2" s="81" t="s">
        <v>54</v>
      </c>
      <c r="X2" s="81" t="s">
        <v>55</v>
      </c>
      <c r="Y2" s="81" t="s">
        <v>56</v>
      </c>
      <c r="Z2" s="81" t="s">
        <v>57</v>
      </c>
      <c r="AA2" s="81" t="s">
        <v>58</v>
      </c>
    </row>
    <row r="3" ht="12.6" customHeight="true">
      <c r="A3" s="78" t="n">
        <v>1</v>
      </c>
      <c r="B3" s="60" t="n">
        <v>613278</v>
      </c>
      <c r="C3" s="60" t="n">
        <v>434218</v>
      </c>
      <c r="D3" s="60" t="n">
        <v>97489</v>
      </c>
      <c r="E3" s="60" t="n">
        <v>32408</v>
      </c>
      <c r="F3" s="60" t="n">
        <v>580870</v>
      </c>
      <c r="G3" s="60" t="n">
        <v>428434</v>
      </c>
      <c r="H3" s="60" t="n">
        <v>29554</v>
      </c>
      <c r="I3" s="60" t="n">
        <v>3666</v>
      </c>
      <c r="J3" s="82" t="n">
        <v>2037</v>
      </c>
      <c r="K3" s="82" t="n">
        <v>318</v>
      </c>
      <c r="L3" s="82" t="n">
        <f>B3-G3</f>
        <v>184844</v>
      </c>
      <c r="M3" s="60" t="n">
        <v>580390</v>
      </c>
      <c r="N3" s="82" t="n">
        <v>4221</v>
      </c>
      <c r="O3" s="82" t="n">
        <v>943</v>
      </c>
      <c r="P3" s="82" t="n">
        <v>349</v>
      </c>
      <c r="Q3" s="82" t="n">
        <v>74</v>
      </c>
      <c r="R3" s="82" t="n">
        <v>962</v>
      </c>
      <c r="S3" s="82" t="n">
        <f>D3+N3+O3+P3+Q3+R3</f>
        <v>104038</v>
      </c>
      <c r="T3" s="82" t="n">
        <v>96473</v>
      </c>
      <c r="U3" s="82" t="n">
        <v>4081</v>
      </c>
      <c r="V3" s="82" t="n">
        <v>895</v>
      </c>
      <c r="W3" s="82" t="n">
        <v>336</v>
      </c>
      <c r="X3" s="82" t="n">
        <v>74</v>
      </c>
      <c r="Y3" s="82" t="n">
        <v>443</v>
      </c>
      <c r="Z3" s="82" t="n">
        <f>T3+U3+V3+W3+X3+Y3</f>
        <v>102302</v>
      </c>
      <c r="AA3" s="82" t="n">
        <v>29412</v>
      </c>
      <c r="AB3" s="56"/>
      <c r="AC3" s="56"/>
    </row>
    <row r="4">
      <c r="A4" s="78" t="n">
        <v>2</v>
      </c>
      <c r="B4" s="22" t="n">
        <v>617011</v>
      </c>
      <c r="C4" s="22" t="n">
        <v>395603</v>
      </c>
      <c r="D4" s="22" t="n">
        <v>117265</v>
      </c>
      <c r="E4" s="22" t="n">
        <v>47697</v>
      </c>
      <c r="F4" s="22" t="n">
        <v>569314</v>
      </c>
      <c r="G4" s="22" t="n">
        <v>384131</v>
      </c>
      <c r="H4" s="22" t="n">
        <v>37976</v>
      </c>
      <c r="I4" s="22" t="n">
        <v>3597</v>
      </c>
      <c r="J4" s="17" t="n">
        <v>1836</v>
      </c>
      <c r="K4" s="17" t="n">
        <v>1028</v>
      </c>
      <c r="L4" s="17" t="n">
        <f>B4-G4</f>
        <v>232880</v>
      </c>
      <c r="M4" s="22" t="n">
        <v>573990</v>
      </c>
      <c r="N4" s="17" t="n">
        <v>5529</v>
      </c>
      <c r="O4" s="17" t="n">
        <v>1388</v>
      </c>
      <c r="P4" s="17" t="n">
        <v>802</v>
      </c>
      <c r="Q4" s="17" t="n">
        <v>113</v>
      </c>
      <c r="R4" s="17" t="n">
        <v>1716</v>
      </c>
      <c r="S4" s="17" t="n">
        <f>D4+N4+O4+P4+Q4+R4</f>
        <v>126813</v>
      </c>
      <c r="T4" s="17" t="n">
        <v>114575</v>
      </c>
      <c r="U4" s="17" t="n">
        <v>5137</v>
      </c>
      <c r="V4" s="17" t="n">
        <v>1290</v>
      </c>
      <c r="W4" s="17" t="n">
        <v>763</v>
      </c>
      <c r="X4" s="17" t="n">
        <v>106</v>
      </c>
      <c r="Y4" s="17" t="n">
        <v>694</v>
      </c>
      <c r="Z4" s="17" t="n">
        <f>T4+U4+V4+W4+X4+Y4</f>
        <v>122565</v>
      </c>
      <c r="AA4" s="17" t="n">
        <v>37501</v>
      </c>
      <c r="AB4" s="56"/>
      <c r="AC4" s="56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</row>
    <row r="5">
      <c r="A5" s="78" t="n">
        <v>3</v>
      </c>
      <c r="B5" s="60" t="n">
        <v>608237</v>
      </c>
      <c r="C5" s="60" t="n">
        <v>262005</v>
      </c>
      <c r="D5" s="60" t="n">
        <v>270666</v>
      </c>
      <c r="E5" s="60" t="n">
        <v>37877</v>
      </c>
      <c r="F5" s="60" t="n">
        <v>570360</v>
      </c>
      <c r="G5" s="60" t="n">
        <v>254609</v>
      </c>
      <c r="H5" s="60" t="n">
        <v>18232</v>
      </c>
      <c r="I5" s="60" t="n">
        <v>2415</v>
      </c>
      <c r="J5" s="82" t="n">
        <v>2001</v>
      </c>
      <c r="K5" s="82" t="n">
        <v>958</v>
      </c>
      <c r="L5" s="82" t="n">
        <f>B5-G5</f>
        <v>353628</v>
      </c>
      <c r="M5" s="60" t="n">
        <v>571934</v>
      </c>
      <c r="N5" s="82" t="n">
        <v>6532</v>
      </c>
      <c r="O5" s="82" t="n">
        <v>2544</v>
      </c>
      <c r="P5" s="82" t="n">
        <v>905</v>
      </c>
      <c r="Q5" s="82" t="n">
        <v>120</v>
      </c>
      <c r="R5" s="82" t="n">
        <v>2487</v>
      </c>
      <c r="S5" s="82" t="n">
        <f>D5+N5+O5+P5+Q5+R5</f>
        <v>283254</v>
      </c>
      <c r="T5" s="82" t="n">
        <v>267094</v>
      </c>
      <c r="U5" s="82" t="n">
        <v>6139</v>
      </c>
      <c r="V5" s="82" t="n">
        <v>2407</v>
      </c>
      <c r="W5" s="82" t="n">
        <v>874</v>
      </c>
      <c r="X5" s="82" t="n">
        <v>114</v>
      </c>
      <c r="Y5" s="82" t="n">
        <v>1086</v>
      </c>
      <c r="Z5" s="82" t="n">
        <f>T5+U5+V5+W5+X5+Y5</f>
        <v>277714</v>
      </c>
      <c r="AA5" s="82" t="n">
        <v>17933</v>
      </c>
      <c r="AB5" s="56"/>
      <c r="AC5" s="56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>
      <c r="A6" s="78" t="n">
        <v>4</v>
      </c>
      <c r="B6" s="22" t="n">
        <v>627074</v>
      </c>
      <c r="C6" s="22" t="n">
        <v>314048</v>
      </c>
      <c r="D6" s="22" t="n">
        <v>237627</v>
      </c>
      <c r="E6" s="22" t="n">
        <v>43137</v>
      </c>
      <c r="F6" s="22" t="n">
        <v>583937</v>
      </c>
      <c r="G6" s="22" t="n">
        <v>307108</v>
      </c>
      <c r="H6" s="22" t="n">
        <v>14992</v>
      </c>
      <c r="I6" s="22" t="n">
        <v>2522</v>
      </c>
      <c r="J6" s="17" t="n">
        <v>2216</v>
      </c>
      <c r="K6" s="17" t="n">
        <v>473</v>
      </c>
      <c r="L6" s="17" t="n">
        <f>B6-G6</f>
        <v>319966</v>
      </c>
      <c r="M6" s="22" t="n">
        <v>594807</v>
      </c>
      <c r="N6" s="17" t="n">
        <v>5115</v>
      </c>
      <c r="O6" s="17" t="n">
        <v>1921</v>
      </c>
      <c r="P6" s="17" t="n">
        <v>623</v>
      </c>
      <c r="Q6" s="17" t="n">
        <v>89</v>
      </c>
      <c r="R6" s="17" t="n">
        <v>1500</v>
      </c>
      <c r="S6" s="17" t="n">
        <f>D6+N6+O6+P6+Q6+R6</f>
        <v>246875</v>
      </c>
      <c r="T6" s="17" t="n">
        <v>235220</v>
      </c>
      <c r="U6" s="17" t="n">
        <v>4854</v>
      </c>
      <c r="V6" s="17" t="n">
        <v>1811</v>
      </c>
      <c r="W6" s="17" t="n">
        <v>601</v>
      </c>
      <c r="X6" s="17" t="n">
        <v>89</v>
      </c>
      <c r="Y6" s="17" t="n">
        <v>701</v>
      </c>
      <c r="Z6" s="17" t="n">
        <f>T6+U6+V6+W6+X6+Y6</f>
        <v>243276</v>
      </c>
      <c r="AA6" s="17" t="n">
        <v>14775</v>
      </c>
      <c r="AB6" s="56"/>
      <c r="AC6" s="56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</row>
    <row r="7">
      <c r="A7" s="78" t="n">
        <v>5</v>
      </c>
      <c r="B7" s="60" t="n">
        <v>622627</v>
      </c>
      <c r="C7" s="60" t="n">
        <v>425028</v>
      </c>
      <c r="D7" s="60" t="n">
        <v>145221</v>
      </c>
      <c r="E7" s="60" t="n">
        <v>27843</v>
      </c>
      <c r="F7" s="60" t="n">
        <v>594784</v>
      </c>
      <c r="G7" s="60" t="n">
        <v>420019</v>
      </c>
      <c r="H7" s="60" t="n">
        <v>10398</v>
      </c>
      <c r="I7" s="60" t="n">
        <v>2544</v>
      </c>
      <c r="J7" s="82" t="n">
        <v>1313</v>
      </c>
      <c r="K7" s="82" t="n">
        <v>198</v>
      </c>
      <c r="L7" s="82" t="n">
        <f>B7-G7</f>
        <v>202608</v>
      </c>
      <c r="M7" s="60" t="n">
        <v>597667</v>
      </c>
      <c r="N7" s="82" t="n">
        <v>3924</v>
      </c>
      <c r="O7" s="82" t="n">
        <v>1011</v>
      </c>
      <c r="P7" s="82" t="n">
        <v>215</v>
      </c>
      <c r="Q7" s="82" t="n">
        <v>7</v>
      </c>
      <c r="R7" s="82" t="n">
        <v>882</v>
      </c>
      <c r="S7" s="82" t="n">
        <f>D7+N7+O7+P7+Q7+R7</f>
        <v>151260</v>
      </c>
      <c r="T7" s="82" t="n">
        <v>144179</v>
      </c>
      <c r="U7" s="82" t="n">
        <v>3776</v>
      </c>
      <c r="V7" s="82" t="n">
        <v>967</v>
      </c>
      <c r="W7" s="82" t="n">
        <v>202</v>
      </c>
      <c r="X7" s="82" t="n">
        <v>7</v>
      </c>
      <c r="Y7" s="82" t="n">
        <v>417</v>
      </c>
      <c r="Z7" s="82" t="n">
        <f>T7+U7+V7+W7+X7+Y7</f>
        <v>149548</v>
      </c>
      <c r="AA7" s="82" t="n">
        <v>10336</v>
      </c>
      <c r="AB7" s="56"/>
      <c r="AC7" s="56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</row>
    <row r="8">
      <c r="A8" s="78" t="n">
        <v>6</v>
      </c>
      <c r="B8" s="22" t="n">
        <v>624817</v>
      </c>
      <c r="C8" s="22" t="n">
        <v>517599</v>
      </c>
      <c r="D8" s="22" t="n">
        <v>47384</v>
      </c>
      <c r="E8" s="22" t="n">
        <v>36611</v>
      </c>
      <c r="F8" s="22" t="n">
        <v>588206</v>
      </c>
      <c r="G8" s="22" t="n">
        <v>510335</v>
      </c>
      <c r="H8" s="22" t="n">
        <v>9304</v>
      </c>
      <c r="I8" s="22" t="n">
        <v>2867</v>
      </c>
      <c r="J8" s="17" t="n">
        <v>1359</v>
      </c>
      <c r="K8" s="17" t="n">
        <v>277</v>
      </c>
      <c r="L8" s="17" t="n">
        <f>B8-G8</f>
        <v>114482</v>
      </c>
      <c r="M8" s="22" t="n">
        <v>595527</v>
      </c>
      <c r="N8" s="17" t="n">
        <v>3528</v>
      </c>
      <c r="O8" s="17" t="n">
        <v>476</v>
      </c>
      <c r="P8" s="17" t="n">
        <v>146</v>
      </c>
      <c r="Q8" s="17" t="n">
        <v>22</v>
      </c>
      <c r="R8" s="17" t="n">
        <v>574</v>
      </c>
      <c r="S8" s="17" t="n">
        <f>D8+N8+O8+P8+Q8+R8</f>
        <v>52130</v>
      </c>
      <c r="T8" s="17" t="n">
        <v>46592</v>
      </c>
      <c r="U8" s="17" t="n">
        <v>3393</v>
      </c>
      <c r="V8" s="17" t="n">
        <v>451</v>
      </c>
      <c r="W8" s="17" t="n">
        <v>137</v>
      </c>
      <c r="X8" s="17" t="n">
        <v>22</v>
      </c>
      <c r="Y8" s="17" t="n">
        <v>201</v>
      </c>
      <c r="Z8" s="17" t="n">
        <f>T8+U8+V8+W8+X8+Y8</f>
        <v>50796</v>
      </c>
      <c r="AA8" s="17" t="n">
        <v>9191</v>
      </c>
      <c r="AB8" s="56"/>
      <c r="AC8" s="56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</row>
    <row r="9">
      <c r="A9" s="78" t="n">
        <v>7</v>
      </c>
      <c r="B9" s="60" t="n">
        <v>596378</v>
      </c>
      <c r="C9" s="60" t="n">
        <v>395283</v>
      </c>
      <c r="D9" s="60" t="n">
        <v>86323</v>
      </c>
      <c r="E9" s="60" t="n">
        <v>61925</v>
      </c>
      <c r="F9" s="60" t="n">
        <v>534453</v>
      </c>
      <c r="G9" s="60" t="n">
        <v>384507</v>
      </c>
      <c r="H9" s="60" t="n">
        <v>36234</v>
      </c>
      <c r="I9" s="60" t="n">
        <v>3596</v>
      </c>
      <c r="J9" s="82" t="n">
        <v>1295</v>
      </c>
      <c r="K9" s="82" t="n">
        <v>568</v>
      </c>
      <c r="L9" s="82" t="n">
        <f>B9-G9</f>
        <v>211871</v>
      </c>
      <c r="M9" s="60" t="n">
        <v>550263</v>
      </c>
      <c r="N9" s="82" t="n">
        <v>5127</v>
      </c>
      <c r="O9" s="82" t="n">
        <v>869</v>
      </c>
      <c r="P9" s="82" t="n">
        <v>548</v>
      </c>
      <c r="Q9" s="82" t="n">
        <v>82</v>
      </c>
      <c r="R9" s="82" t="n">
        <v>1352</v>
      </c>
      <c r="S9" s="82" t="n">
        <f>D9+N9+O9+P9+Q9+R9</f>
        <v>94301</v>
      </c>
      <c r="T9" s="82" t="n">
        <v>84893</v>
      </c>
      <c r="U9" s="82" t="n">
        <v>4866</v>
      </c>
      <c r="V9" s="82" t="n">
        <v>813</v>
      </c>
      <c r="W9" s="82" t="n">
        <v>529</v>
      </c>
      <c r="X9" s="82" t="n">
        <v>76</v>
      </c>
      <c r="Y9" s="82" t="n">
        <v>588</v>
      </c>
      <c r="Z9" s="82" t="n">
        <f>T9+U9+V9+W9+X9+Y9</f>
        <v>91765</v>
      </c>
      <c r="AA9" s="82" t="n">
        <v>35990</v>
      </c>
      <c r="AB9" s="56"/>
      <c r="AC9" s="56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</row>
    <row r="10">
      <c r="A10" s="78" t="n">
        <v>8</v>
      </c>
      <c r="B10" s="22" t="n">
        <v>622137</v>
      </c>
      <c r="C10" s="22" t="n">
        <v>336300</v>
      </c>
      <c r="D10" s="22" t="n">
        <v>77612</v>
      </c>
      <c r="E10" s="22" t="n">
        <v>114307</v>
      </c>
      <c r="F10" s="22" t="n">
        <v>507830</v>
      </c>
      <c r="G10" s="22" t="n">
        <v>321982</v>
      </c>
      <c r="H10" s="22" t="n">
        <v>82493</v>
      </c>
      <c r="I10" s="22" t="n">
        <v>4118</v>
      </c>
      <c r="J10" s="17" t="n">
        <v>765</v>
      </c>
      <c r="K10" s="17" t="n">
        <v>439</v>
      </c>
      <c r="L10" s="17" t="n">
        <f>B10-G10</f>
        <v>300155</v>
      </c>
      <c r="M10" s="22" t="n">
        <v>560836</v>
      </c>
      <c r="N10" s="17" t="n">
        <v>4299</v>
      </c>
      <c r="O10" s="17" t="n">
        <v>626</v>
      </c>
      <c r="P10" s="17" t="n">
        <v>620</v>
      </c>
      <c r="Q10" s="17" t="n">
        <v>49</v>
      </c>
      <c r="R10" s="17" t="n">
        <v>1717</v>
      </c>
      <c r="S10" s="17" t="n">
        <f>D10+N10+O10+P10+Q10+R10</f>
        <v>84923</v>
      </c>
      <c r="T10" s="17" t="n">
        <v>76251</v>
      </c>
      <c r="U10" s="17" t="n">
        <v>4041</v>
      </c>
      <c r="V10" s="17" t="n">
        <v>579</v>
      </c>
      <c r="W10" s="17" t="n">
        <v>603</v>
      </c>
      <c r="X10" s="17" t="n">
        <v>48</v>
      </c>
      <c r="Y10" s="17" t="n">
        <v>666</v>
      </c>
      <c r="Z10" s="17" t="n">
        <f>T10+U10+V10+W10+X10+Y10</f>
        <v>82188</v>
      </c>
      <c r="AA10" s="17" t="n">
        <v>81974</v>
      </c>
      <c r="AB10" s="56"/>
      <c r="AC10" s="56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</row>
    <row r="11">
      <c r="A11" s="78" t="n">
        <v>9</v>
      </c>
      <c r="B11" s="60" t="n">
        <v>638087</v>
      </c>
      <c r="C11" s="60" t="n">
        <v>548598</v>
      </c>
      <c r="D11" s="60" t="n">
        <v>41690</v>
      </c>
      <c r="E11" s="60" t="n">
        <v>18350</v>
      </c>
      <c r="F11" s="60" t="n">
        <v>619737</v>
      </c>
      <c r="G11" s="60" t="n">
        <v>543682</v>
      </c>
      <c r="H11" s="60" t="n">
        <v>13920</v>
      </c>
      <c r="I11" s="60" t="n">
        <v>2869</v>
      </c>
      <c r="J11" s="82" t="n">
        <v>1062</v>
      </c>
      <c r="K11" s="82" t="n">
        <v>165</v>
      </c>
      <c r="L11" s="82" t="n">
        <f>B11-G11</f>
        <v>94405</v>
      </c>
      <c r="M11" s="60" t="n">
        <v>614400</v>
      </c>
      <c r="N11" s="82" t="n">
        <v>3223</v>
      </c>
      <c r="O11" s="82" t="n">
        <v>362</v>
      </c>
      <c r="P11" s="82" t="n">
        <v>117</v>
      </c>
      <c r="Q11" s="82" t="n">
        <v>34</v>
      </c>
      <c r="R11" s="82" t="n">
        <v>382</v>
      </c>
      <c r="S11" s="82" t="n">
        <f>D11+N11+O11+P11+Q11+R11</f>
        <v>45808</v>
      </c>
      <c r="T11" s="82" t="n">
        <v>41144</v>
      </c>
      <c r="U11" s="82" t="n">
        <v>3139</v>
      </c>
      <c r="V11" s="82" t="n">
        <v>337</v>
      </c>
      <c r="W11" s="82" t="n">
        <v>105</v>
      </c>
      <c r="X11" s="82" t="n">
        <v>30</v>
      </c>
      <c r="Y11" s="82" t="n">
        <v>193</v>
      </c>
      <c r="Z11" s="82" t="n">
        <f>T11+U11+V11+W11+X11+Y11</f>
        <v>44948</v>
      </c>
      <c r="AA11" s="82" t="n">
        <v>13816</v>
      </c>
      <c r="AB11" s="56"/>
      <c r="AC11" s="56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</row>
    <row r="12">
      <c r="A12" s="78" t="n">
        <v>10</v>
      </c>
      <c r="B12" s="22" t="n">
        <v>583789</v>
      </c>
      <c r="C12" s="22" t="n">
        <v>324403</v>
      </c>
      <c r="D12" s="22" t="n">
        <v>41695</v>
      </c>
      <c r="E12" s="22" t="n">
        <v>73980</v>
      </c>
      <c r="F12" s="22" t="n">
        <v>509809</v>
      </c>
      <c r="G12" s="22" t="n">
        <v>314114</v>
      </c>
      <c r="H12" s="22" t="n">
        <v>129750</v>
      </c>
      <c r="I12" s="22" t="n">
        <v>3605</v>
      </c>
      <c r="J12" s="17" t="n">
        <v>629</v>
      </c>
      <c r="K12" s="17" t="n">
        <v>355</v>
      </c>
      <c r="L12" s="17" t="n">
        <f>B12-G12</f>
        <v>269675</v>
      </c>
      <c r="M12" s="22" t="n">
        <v>534232</v>
      </c>
      <c r="N12" s="17" t="n">
        <v>3483</v>
      </c>
      <c r="O12" s="17" t="n">
        <v>399</v>
      </c>
      <c r="P12" s="17" t="n">
        <v>428</v>
      </c>
      <c r="Q12" s="17" t="n">
        <v>29</v>
      </c>
      <c r="R12" s="17" t="n">
        <v>1012</v>
      </c>
      <c r="S12" s="17" t="n">
        <f>D12+N12+O12+P12+Q12+R12</f>
        <v>47046</v>
      </c>
      <c r="T12" s="17" t="n">
        <v>40890</v>
      </c>
      <c r="U12" s="17" t="n">
        <v>3289</v>
      </c>
      <c r="V12" s="17" t="n">
        <v>354</v>
      </c>
      <c r="W12" s="17" t="n">
        <v>415</v>
      </c>
      <c r="X12" s="17" t="n">
        <v>28</v>
      </c>
      <c r="Y12" s="17" t="n">
        <v>421</v>
      </c>
      <c r="Z12" s="17" t="n">
        <f>T12+U12+V12+W12+X12+Y12</f>
        <v>45397</v>
      </c>
      <c r="AA12" s="17" t="n">
        <v>129322</v>
      </c>
      <c r="AB12" s="56"/>
      <c r="AC12" s="56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</row>
    <row r="13">
      <c r="A13" s="78" t="n">
        <v>11</v>
      </c>
      <c r="B13" s="60" t="n">
        <v>591619</v>
      </c>
      <c r="C13" s="60" t="n">
        <v>282403</v>
      </c>
      <c r="D13" s="60" t="n">
        <v>79073</v>
      </c>
      <c r="E13" s="60" t="n">
        <v>120179</v>
      </c>
      <c r="F13" s="60" t="n">
        <v>471440</v>
      </c>
      <c r="G13" s="60" t="n">
        <v>268058</v>
      </c>
      <c r="H13" s="60" t="n">
        <v>98571</v>
      </c>
      <c r="I13" s="60" t="n">
        <v>3351</v>
      </c>
      <c r="J13" s="82" t="n">
        <v>863</v>
      </c>
      <c r="K13" s="82" t="n">
        <v>595</v>
      </c>
      <c r="L13" s="82" t="n">
        <f>B13-G13</f>
        <v>323561</v>
      </c>
      <c r="M13" s="60" t="n">
        <v>529099</v>
      </c>
      <c r="N13" s="82" t="n">
        <v>4025</v>
      </c>
      <c r="O13" s="82" t="n">
        <v>703</v>
      </c>
      <c r="P13" s="82" t="n">
        <v>678</v>
      </c>
      <c r="Q13" s="82" t="n">
        <v>64</v>
      </c>
      <c r="R13" s="82" t="n">
        <v>1691</v>
      </c>
      <c r="S13" s="82" t="n">
        <f>D13+N13+O13+P13+Q13+R13</f>
        <v>86234</v>
      </c>
      <c r="T13" s="82" t="n">
        <v>77529</v>
      </c>
      <c r="U13" s="82" t="n">
        <v>3728</v>
      </c>
      <c r="V13" s="82" t="n">
        <v>627</v>
      </c>
      <c r="W13" s="82" t="n">
        <v>655</v>
      </c>
      <c r="X13" s="82" t="n">
        <v>62</v>
      </c>
      <c r="Y13" s="82" t="n">
        <v>583</v>
      </c>
      <c r="Z13" s="82" t="n">
        <f>T13+U13+V13+W13+X13+Y13</f>
        <v>83184</v>
      </c>
      <c r="AA13" s="82" t="n">
        <v>98087</v>
      </c>
      <c r="AB13" s="56"/>
      <c r="AC13" s="56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M1"/>
  </mergeCells>
  <printOptions gridLines="true"/>
  <pageMargins bottom="1" footer="0.5" header="0.5" left="0.75" right="0.75" top="1"/>
</worksheet>
</file>

<file path=xl/worksheets/sheet4.xml><?xml version="1.0" encoding="utf-8"?>
<worksheet xmlns:r="http://schemas.openxmlformats.org/officeDocument/2006/relationships" xmlns="http://schemas.openxmlformats.org/spreadsheetml/2006/main">
  <dimension ref="A1:CR13"/>
  <sheetViews>
    <sheetView zoomScale="112" topLeftCell="A1" workbookViewId="0" showGridLines="true" showRowColHeaders="false">
      <pane xSplit="1" ySplit="2" topLeftCell="B3" activePane="bottomRight" state="frozen"/>
      <selection activeCell="B3" sqref="B3:B3" pane="bottomRight"/>
    </sheetView>
  </sheetViews>
  <sheetFormatPr customHeight="false" defaultColWidth="9.28125" defaultRowHeight="12.3"/>
  <cols>
    <col min="2" max="4" bestFit="false" customWidth="true" width="11.28125" hidden="false" outlineLevel="0"/>
    <col min="10" max="10" bestFit="false" customWidth="true" width="10.00390625" hidden="false" outlineLevel="0"/>
    <col min="11" max="11" bestFit="false" customWidth="true" width="9.57421875" hidden="false" outlineLevel="0"/>
    <col min="12" max="12" bestFit="false" customWidth="true" width="9.57421875" hidden="true" outlineLevel="0"/>
    <col min="17" max="17" bestFit="false" customWidth="true" width="10.140625" hidden="false" outlineLevel="0"/>
    <col min="18" max="18" bestFit="false" customWidth="true" width="11.421875" hidden="true" outlineLevel="0"/>
    <col min="19" max="19" bestFit="false" customWidth="true" width="11.00390625" hidden="false" outlineLevel="0"/>
    <col min="20" max="20" bestFit="false" customWidth="true" width="10.140625" hidden="false" outlineLevel="0"/>
    <col min="21" max="21" bestFit="false" customWidth="true" width="9.57421875" hidden="false" outlineLevel="0"/>
    <col min="22" max="22" bestFit="false" customWidth="true" width="10.140625" hidden="false" outlineLevel="0"/>
    <col min="23" max="23" bestFit="false" customWidth="true" width="10.7109375" hidden="false" outlineLevel="0"/>
    <col min="24" max="25" bestFit="false" customWidth="true" width="10.00390625" hidden="false" outlineLevel="0"/>
    <col min="26" max="26" bestFit="false" customWidth="true" width="9.57421875" hidden="true" outlineLevel="0"/>
    <col min="27" max="27" bestFit="false" customWidth="true" width="8.8515625" hidden="false" outlineLevel="0"/>
    <col min="28" max="28" bestFit="false" customWidth="true" width="9.28125" hidden="false" outlineLevel="0"/>
    <col min="29" max="29" bestFit="false" customWidth="true" width="6.8515625" hidden="false" outlineLevel="0"/>
    <col min="30" max="30" bestFit="false" customWidth="true" width="9.421875" hidden="false" outlineLevel="0"/>
    <col min="31" max="31" bestFit="false" customWidth="true" width="9.140625" hidden="false" outlineLevel="0"/>
    <col min="32" max="32" bestFit="false" customWidth="true" width="11.140625" hidden="true" outlineLevel="0"/>
    <col min="33" max="33" bestFit="false" customWidth="true" width="11.00390625" hidden="false" outlineLevel="0"/>
    <col min="34" max="34" bestFit="false" customWidth="true" width="10.140625" hidden="false" outlineLevel="0"/>
    <col min="35" max="35" bestFit="false" customWidth="true" width="12.57421875" hidden="false" outlineLevel="0"/>
    <col min="36" max="36" bestFit="false" customWidth="true" width="10.140625" hidden="false" outlineLevel="0"/>
    <col min="37" max="37" bestFit="false" customWidth="true" width="10.7109375" hidden="false" outlineLevel="0"/>
  </cols>
  <sheetData>
    <row r="1" ht="15.75" customHeight="true">
      <c r="A1" s="10"/>
      <c r="B1" s="84"/>
      <c r="C1" s="84"/>
      <c r="D1" s="84" t="s">
        <v>61</v>
      </c>
      <c r="E1" s="84"/>
      <c r="F1" s="84"/>
      <c r="G1" s="89"/>
      <c r="H1" s="90" t="s">
        <v>66</v>
      </c>
      <c r="I1" s="90"/>
      <c r="J1" s="84"/>
      <c r="K1" s="84"/>
      <c r="L1" s="84"/>
      <c r="M1" s="84" t="s">
        <v>72</v>
      </c>
      <c r="N1" s="84"/>
      <c r="O1" s="84"/>
      <c r="P1" s="84"/>
      <c r="Q1" s="84"/>
      <c r="R1" s="84"/>
      <c r="S1" s="89"/>
      <c r="T1" s="89"/>
      <c r="U1" s="89" t="s">
        <v>81</v>
      </c>
      <c r="V1" s="89"/>
      <c r="W1" s="89"/>
      <c r="X1" s="84"/>
      <c r="Y1" s="84"/>
      <c r="Z1" s="84"/>
      <c r="AA1" s="84" t="s">
        <v>88</v>
      </c>
      <c r="AB1" s="84"/>
      <c r="AC1" s="84"/>
      <c r="AD1" s="84"/>
      <c r="AE1" s="84"/>
      <c r="AF1" s="84"/>
      <c r="AG1" s="89"/>
      <c r="AH1" s="89"/>
      <c r="AI1" s="89" t="s">
        <v>97</v>
      </c>
      <c r="AJ1" s="89"/>
      <c r="AK1" s="89"/>
    </row>
    <row r="2" ht="14.5" customHeight="true">
      <c r="A2" s="83" t="s">
        <v>0</v>
      </c>
      <c r="B2" s="85" t="s">
        <v>59</v>
      </c>
      <c r="C2" s="87" t="s">
        <v>60</v>
      </c>
      <c r="D2" s="88" t="s">
        <v>62</v>
      </c>
      <c r="E2" s="85" t="s">
        <v>63</v>
      </c>
      <c r="F2" s="87" t="s">
        <v>64</v>
      </c>
      <c r="G2" s="85" t="s">
        <v>65</v>
      </c>
      <c r="H2" s="87" t="s">
        <v>67</v>
      </c>
      <c r="I2" s="88" t="s">
        <v>68</v>
      </c>
      <c r="J2" s="91" t="s">
        <v>69</v>
      </c>
      <c r="K2" s="92" t="s">
        <v>70</v>
      </c>
      <c r="L2" s="93" t="s">
        <v>71</v>
      </c>
      <c r="M2" s="91" t="s">
        <v>73</v>
      </c>
      <c r="N2" s="92" t="s">
        <v>74</v>
      </c>
      <c r="O2" s="94" t="s">
        <v>75</v>
      </c>
      <c r="P2" s="91" t="s">
        <v>76</v>
      </c>
      <c r="Q2" s="92" t="s">
        <v>77</v>
      </c>
      <c r="R2" s="93" t="s">
        <v>78</v>
      </c>
      <c r="S2" s="85" t="s">
        <v>79</v>
      </c>
      <c r="T2" s="87" t="s">
        <v>80</v>
      </c>
      <c r="U2" s="88" t="s">
        <v>82</v>
      </c>
      <c r="V2" s="95" t="s">
        <v>83</v>
      </c>
      <c r="W2" s="96" t="s">
        <v>84</v>
      </c>
      <c r="X2" s="91" t="s">
        <v>85</v>
      </c>
      <c r="Y2" s="92" t="s">
        <v>86</v>
      </c>
      <c r="Z2" s="94" t="s">
        <v>87</v>
      </c>
      <c r="AA2" s="91" t="s">
        <v>89</v>
      </c>
      <c r="AB2" s="92" t="s">
        <v>90</v>
      </c>
      <c r="AC2" s="94" t="s">
        <v>91</v>
      </c>
      <c r="AD2" s="91" t="s">
        <v>92</v>
      </c>
      <c r="AE2" s="92" t="s">
        <v>93</v>
      </c>
      <c r="AF2" s="94" t="s">
        <v>94</v>
      </c>
      <c r="AG2" s="85" t="s">
        <v>95</v>
      </c>
      <c r="AH2" s="87" t="s">
        <v>96</v>
      </c>
      <c r="AI2" s="88" t="s">
        <v>98</v>
      </c>
      <c r="AJ2" s="97" t="s">
        <v>99</v>
      </c>
      <c r="AK2" s="96" t="s">
        <v>100</v>
      </c>
    </row>
    <row r="3" ht="12.6" customHeight="true">
      <c r="A3" s="83" t="n">
        <v>1</v>
      </c>
      <c r="B3" s="86" t="n">
        <v>53755</v>
      </c>
      <c r="C3" s="86" t="n">
        <v>121920</v>
      </c>
      <c r="D3" s="86" t="n">
        <v>3519</v>
      </c>
      <c r="E3" s="86" t="n">
        <v>58488</v>
      </c>
      <c r="F3" s="86" t="n">
        <v>119030</v>
      </c>
      <c r="G3" s="86" t="n">
        <v>145163</v>
      </c>
      <c r="H3" s="86" t="n">
        <v>153824</v>
      </c>
      <c r="I3" s="86" t="n">
        <v>5749</v>
      </c>
      <c r="J3" s="86" t="n">
        <v>104692</v>
      </c>
      <c r="K3" s="86" t="n">
        <v>138444</v>
      </c>
      <c r="L3" s="86" t="n">
        <v>243391</v>
      </c>
      <c r="M3" s="86" t="n">
        <v>107323</v>
      </c>
      <c r="N3" s="86" t="n">
        <v>134166</v>
      </c>
      <c r="O3" s="86" t="n">
        <v>2922</v>
      </c>
      <c r="P3" s="86" t="n">
        <v>104016</v>
      </c>
      <c r="Q3" s="86" t="n">
        <v>139159</v>
      </c>
      <c r="R3" s="86" t="n">
        <v>243441</v>
      </c>
      <c r="S3" s="86" t="n">
        <v>134904</v>
      </c>
      <c r="T3" s="86" t="n">
        <v>186392</v>
      </c>
      <c r="U3" s="86" t="n">
        <v>11553</v>
      </c>
      <c r="V3" s="86" t="n">
        <v>4155</v>
      </c>
      <c r="W3" s="86" t="n">
        <v>2090</v>
      </c>
      <c r="X3" s="86" t="n">
        <v>90366</v>
      </c>
      <c r="Y3" s="86" t="n">
        <v>125892</v>
      </c>
      <c r="Z3" s="86" t="n">
        <v>216929</v>
      </c>
      <c r="AA3" s="86" t="n">
        <v>82994</v>
      </c>
      <c r="AB3" s="86" t="n">
        <v>114118</v>
      </c>
      <c r="AC3" s="86" t="n">
        <v>19993</v>
      </c>
      <c r="AD3" s="86" t="n">
        <v>107523</v>
      </c>
      <c r="AE3" s="86" t="n">
        <v>107161</v>
      </c>
      <c r="AF3" s="86" t="n">
        <v>215727</v>
      </c>
      <c r="AG3" s="86" t="n">
        <v>139867</v>
      </c>
      <c r="AH3" s="86" t="n">
        <v>190176</v>
      </c>
      <c r="AI3" s="86" t="n">
        <v>2704</v>
      </c>
      <c r="AJ3" s="86" t="n">
        <v>1000</v>
      </c>
      <c r="AK3" s="86" t="n">
        <v>726</v>
      </c>
    </row>
    <row r="4">
      <c r="A4" s="83" t="n">
        <v>2</v>
      </c>
      <c r="B4" s="22" t="n">
        <v>52240</v>
      </c>
      <c r="C4" s="22" t="n">
        <v>89966</v>
      </c>
      <c r="D4" s="22" t="n">
        <v>3810</v>
      </c>
      <c r="E4" s="22" t="n">
        <v>57307</v>
      </c>
      <c r="F4" s="22" t="n">
        <v>87124</v>
      </c>
      <c r="G4" s="22" t="n">
        <v>139202</v>
      </c>
      <c r="H4" s="22" t="n">
        <v>116206</v>
      </c>
      <c r="I4" s="22" t="n">
        <v>5597</v>
      </c>
      <c r="J4" s="22" t="n">
        <v>103097</v>
      </c>
      <c r="K4" s="22" t="n">
        <v>104472</v>
      </c>
      <c r="L4" s="22" t="n">
        <v>207793</v>
      </c>
      <c r="M4" s="22" t="n">
        <v>107492</v>
      </c>
      <c r="N4" s="22" t="n">
        <v>99143</v>
      </c>
      <c r="O4" s="22" t="n">
        <v>2478</v>
      </c>
      <c r="P4" s="22" t="n">
        <v>100901</v>
      </c>
      <c r="Q4" s="22" t="n">
        <v>106955</v>
      </c>
      <c r="R4" s="22" t="n">
        <v>208029</v>
      </c>
      <c r="S4" s="22" t="n">
        <v>132668</v>
      </c>
      <c r="T4" s="22" t="n">
        <v>145790</v>
      </c>
      <c r="U4" s="22" t="n">
        <v>11501</v>
      </c>
      <c r="V4" s="22" t="n">
        <v>3539</v>
      </c>
      <c r="W4" s="22" t="n">
        <v>2565</v>
      </c>
      <c r="X4" s="22" t="n">
        <v>81179</v>
      </c>
      <c r="Y4" s="22" t="n">
        <v>95322</v>
      </c>
      <c r="Z4" s="22" t="n">
        <v>176917</v>
      </c>
      <c r="AA4" s="22" t="n">
        <v>80533</v>
      </c>
      <c r="AB4" s="22" t="n">
        <v>86148</v>
      </c>
      <c r="AC4" s="22" t="n">
        <v>12050</v>
      </c>
      <c r="AD4" s="22" t="n">
        <v>95663</v>
      </c>
      <c r="AE4" s="22" t="n">
        <v>79668</v>
      </c>
      <c r="AF4" s="22" t="n">
        <v>175786</v>
      </c>
      <c r="AG4" s="22" t="n">
        <v>140747</v>
      </c>
      <c r="AH4" s="22" t="n">
        <v>149490</v>
      </c>
      <c r="AI4" s="22" t="n">
        <v>2874</v>
      </c>
      <c r="AJ4" s="22" t="n">
        <v>603</v>
      </c>
      <c r="AK4" s="22" t="n">
        <v>617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>
      <c r="A5" s="83" t="n">
        <v>3</v>
      </c>
      <c r="B5" s="22" t="n">
        <v>65648</v>
      </c>
      <c r="C5" s="22" t="n">
        <v>57606</v>
      </c>
      <c r="D5" s="22" t="n">
        <v>3087</v>
      </c>
      <c r="E5" s="22" t="n">
        <v>69196</v>
      </c>
      <c r="F5" s="22" t="n">
        <v>55395</v>
      </c>
      <c r="G5" s="22" t="n">
        <v>171316</v>
      </c>
      <c r="H5" s="22" t="n">
        <v>71068</v>
      </c>
      <c r="I5" s="22" t="n">
        <v>3767</v>
      </c>
      <c r="J5" s="22" t="n">
        <v>135220</v>
      </c>
      <c r="K5" s="22" t="n">
        <v>66240</v>
      </c>
      <c r="L5" s="22" t="n">
        <v>201689</v>
      </c>
      <c r="M5" s="22" t="n">
        <v>137784</v>
      </c>
      <c r="N5" s="22" t="n">
        <v>62853</v>
      </c>
      <c r="O5" s="22" t="n">
        <v>2278</v>
      </c>
      <c r="P5" s="22" t="n">
        <v>134358</v>
      </c>
      <c r="Q5" s="22" t="n">
        <v>67434</v>
      </c>
      <c r="R5" s="22" t="n">
        <v>202018</v>
      </c>
      <c r="S5" s="22" t="n">
        <v>183274</v>
      </c>
      <c r="T5" s="22" t="n">
        <v>95170</v>
      </c>
      <c r="U5" s="22" t="n">
        <v>8408</v>
      </c>
      <c r="V5" s="22" t="n">
        <v>2910</v>
      </c>
      <c r="W5" s="22" t="n">
        <v>2212</v>
      </c>
      <c r="X5" s="22" t="n">
        <v>113787</v>
      </c>
      <c r="Y5" s="22" t="n">
        <v>62569</v>
      </c>
      <c r="Z5" s="22" t="n">
        <v>176785</v>
      </c>
      <c r="AA5" s="22" t="n">
        <v>114604</v>
      </c>
      <c r="AB5" s="22" t="n">
        <v>55614</v>
      </c>
      <c r="AC5" s="22" t="n">
        <v>9062</v>
      </c>
      <c r="AD5" s="22" t="n">
        <v>121155</v>
      </c>
      <c r="AE5" s="22" t="n">
        <v>55353</v>
      </c>
      <c r="AF5" s="22" t="n">
        <v>176925</v>
      </c>
      <c r="AG5" s="22" t="n">
        <v>203941</v>
      </c>
      <c r="AH5" s="22" t="n">
        <v>97875</v>
      </c>
      <c r="AI5" s="22" t="n">
        <v>2259</v>
      </c>
      <c r="AJ5" s="22" t="n">
        <v>588</v>
      </c>
      <c r="AK5" s="22" t="n">
        <v>500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</row>
    <row r="6">
      <c r="A6" s="83" t="n">
        <v>4</v>
      </c>
      <c r="B6" s="22" t="n">
        <v>69123</v>
      </c>
      <c r="C6" s="22" t="n">
        <v>68171</v>
      </c>
      <c r="D6" s="22" t="n">
        <v>2751</v>
      </c>
      <c r="E6" s="22" t="n">
        <v>71432</v>
      </c>
      <c r="F6" s="22" t="n">
        <v>67007</v>
      </c>
      <c r="G6" s="22" t="n">
        <v>176439</v>
      </c>
      <c r="H6" s="22" t="n">
        <v>93128</v>
      </c>
      <c r="I6" s="22" t="n">
        <v>3970</v>
      </c>
      <c r="J6" s="22" t="n">
        <v>135704</v>
      </c>
      <c r="K6" s="22" t="n">
        <v>85856</v>
      </c>
      <c r="L6" s="22" t="n">
        <v>221755</v>
      </c>
      <c r="M6" s="22" t="n">
        <v>137661</v>
      </c>
      <c r="N6" s="22" t="n">
        <v>82860</v>
      </c>
      <c r="O6" s="22" t="n">
        <v>2343</v>
      </c>
      <c r="P6" s="22" t="n">
        <v>135248</v>
      </c>
      <c r="Q6" s="22" t="n">
        <v>86487</v>
      </c>
      <c r="R6" s="22" t="n">
        <v>221886</v>
      </c>
      <c r="S6" s="22" t="n">
        <v>186327</v>
      </c>
      <c r="T6" s="22" t="n">
        <v>118790</v>
      </c>
      <c r="U6" s="22" t="n">
        <v>8582</v>
      </c>
      <c r="V6" s="22" t="n">
        <v>2812</v>
      </c>
      <c r="W6" s="22" t="n">
        <v>2246</v>
      </c>
      <c r="X6" s="22" t="n">
        <v>117607</v>
      </c>
      <c r="Y6" s="22" t="n">
        <v>79825</v>
      </c>
      <c r="Z6" s="22" t="n">
        <v>197909</v>
      </c>
      <c r="AA6" s="22" t="n">
        <v>114132</v>
      </c>
      <c r="AB6" s="22" t="n">
        <v>71304</v>
      </c>
      <c r="AC6" s="22" t="n">
        <v>14315</v>
      </c>
      <c r="AD6" s="22" t="n">
        <v>128265</v>
      </c>
      <c r="AE6" s="22" t="n">
        <v>68290</v>
      </c>
      <c r="AF6" s="22" t="n">
        <v>197254</v>
      </c>
      <c r="AG6" s="22" t="n">
        <v>195284</v>
      </c>
      <c r="AH6" s="22" t="n">
        <v>123392</v>
      </c>
      <c r="AI6" s="22" t="n">
        <v>2332</v>
      </c>
      <c r="AJ6" s="22" t="n">
        <v>727</v>
      </c>
      <c r="AK6" s="22" t="n">
        <v>645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</row>
    <row r="7">
      <c r="A7" s="83" t="n">
        <v>5</v>
      </c>
      <c r="B7" s="22" t="n">
        <v>49939</v>
      </c>
      <c r="C7" s="22" t="n">
        <v>125854</v>
      </c>
      <c r="D7" s="22" t="n">
        <v>2857</v>
      </c>
      <c r="E7" s="22" t="n">
        <v>56801</v>
      </c>
      <c r="F7" s="22" t="n">
        <v>120024</v>
      </c>
      <c r="G7" s="22" t="n">
        <v>135878</v>
      </c>
      <c r="H7" s="22" t="n">
        <v>163988</v>
      </c>
      <c r="I7" s="22" t="n">
        <v>4780</v>
      </c>
      <c r="J7" s="22" t="n">
        <v>97606</v>
      </c>
      <c r="K7" s="22" t="n">
        <v>141073</v>
      </c>
      <c r="L7" s="22" t="n">
        <v>238858</v>
      </c>
      <c r="M7" s="22" t="n">
        <v>99466</v>
      </c>
      <c r="N7" s="22" t="n">
        <v>138386</v>
      </c>
      <c r="O7" s="22" t="n">
        <v>2393</v>
      </c>
      <c r="P7" s="22" t="n">
        <v>96317</v>
      </c>
      <c r="Q7" s="22" t="n">
        <v>142478</v>
      </c>
      <c r="R7" s="22" t="n">
        <v>238996</v>
      </c>
      <c r="S7" s="22" t="n">
        <v>137116</v>
      </c>
      <c r="T7" s="22" t="n">
        <v>199708</v>
      </c>
      <c r="U7" s="22" t="n">
        <v>9241</v>
      </c>
      <c r="V7" s="22" t="n">
        <v>3413</v>
      </c>
      <c r="W7" s="22" t="n">
        <v>1648</v>
      </c>
      <c r="X7" s="22" t="n">
        <v>85329</v>
      </c>
      <c r="Y7" s="22" t="n">
        <v>130410</v>
      </c>
      <c r="Z7" s="22" t="n">
        <v>216213</v>
      </c>
      <c r="AA7" s="22" t="n">
        <v>81407</v>
      </c>
      <c r="AB7" s="22" t="n">
        <v>119843</v>
      </c>
      <c r="AC7" s="22" t="n">
        <v>17725</v>
      </c>
      <c r="AD7" s="22" t="n">
        <v>101599</v>
      </c>
      <c r="AE7" s="22" t="n">
        <v>112207</v>
      </c>
      <c r="AF7" s="22" t="n">
        <v>214603</v>
      </c>
      <c r="AG7" s="22" t="n">
        <v>147908</v>
      </c>
      <c r="AH7" s="22" t="n">
        <v>193602</v>
      </c>
      <c r="AI7" s="22" t="n">
        <v>2214</v>
      </c>
      <c r="AJ7" s="22" t="n">
        <v>2713</v>
      </c>
      <c r="AK7" s="22" t="n">
        <v>600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</row>
    <row r="8">
      <c r="A8" s="83" t="n">
        <v>6</v>
      </c>
      <c r="B8" s="22" t="n">
        <v>38222</v>
      </c>
      <c r="C8" s="22" t="n">
        <v>150983</v>
      </c>
      <c r="D8" s="22" t="n">
        <v>3816</v>
      </c>
      <c r="E8" s="22" t="n">
        <v>46265</v>
      </c>
      <c r="F8" s="22" t="n">
        <v>145621</v>
      </c>
      <c r="G8" s="22" t="n">
        <v>101106</v>
      </c>
      <c r="H8" s="22" t="n">
        <v>164847</v>
      </c>
      <c r="I8" s="22" t="n">
        <v>5656</v>
      </c>
      <c r="J8" s="22" t="n">
        <v>73875</v>
      </c>
      <c r="K8" s="22" t="n">
        <v>141014</v>
      </c>
      <c r="L8" s="22" t="n">
        <v>215111</v>
      </c>
      <c r="M8" s="22" t="n">
        <v>74870</v>
      </c>
      <c r="N8" s="22" t="n">
        <v>139068</v>
      </c>
      <c r="O8" s="22" t="n">
        <v>2624</v>
      </c>
      <c r="P8" s="22" t="n">
        <v>70510</v>
      </c>
      <c r="Q8" s="22" t="n">
        <v>144395</v>
      </c>
      <c r="R8" s="22" t="n">
        <v>215100</v>
      </c>
      <c r="S8" s="22" t="n">
        <v>100122</v>
      </c>
      <c r="T8" s="22" t="n">
        <v>209307</v>
      </c>
      <c r="U8" s="22" t="n">
        <v>9934</v>
      </c>
      <c r="V8" s="22" t="n">
        <v>5167</v>
      </c>
      <c r="W8" s="22" t="n">
        <v>2178</v>
      </c>
      <c r="X8" s="22" t="n">
        <v>62726</v>
      </c>
      <c r="Y8" s="22" t="n">
        <v>126612</v>
      </c>
      <c r="Z8" s="22" t="n">
        <v>189664</v>
      </c>
      <c r="AA8" s="22" t="n">
        <v>61581</v>
      </c>
      <c r="AB8" s="22" t="n">
        <v>116394</v>
      </c>
      <c r="AC8" s="22" t="n">
        <v>12807</v>
      </c>
      <c r="AD8" s="22" t="n">
        <v>73132</v>
      </c>
      <c r="AE8" s="22" t="n">
        <v>114323</v>
      </c>
      <c r="AF8" s="22" t="n">
        <v>187938</v>
      </c>
      <c r="AG8" s="22" t="n">
        <v>112550</v>
      </c>
      <c r="AH8" s="22" t="n">
        <v>188624</v>
      </c>
      <c r="AI8" s="22" t="n">
        <v>2898</v>
      </c>
      <c r="AJ8" s="22" t="n">
        <v>1643</v>
      </c>
      <c r="AK8" s="22" t="n">
        <v>791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</row>
    <row r="9">
      <c r="A9" s="83" t="n">
        <v>7</v>
      </c>
      <c r="B9" s="22" t="n">
        <v>46363</v>
      </c>
      <c r="C9" s="22" t="n">
        <v>89286</v>
      </c>
      <c r="D9" s="22" t="n">
        <v>3081</v>
      </c>
      <c r="E9" s="22" t="n">
        <v>49816</v>
      </c>
      <c r="F9" s="22" t="n">
        <v>87525</v>
      </c>
      <c r="G9" s="22" t="n">
        <v>149191</v>
      </c>
      <c r="H9" s="22" t="n">
        <v>116588</v>
      </c>
      <c r="I9" s="22" t="n">
        <v>5519</v>
      </c>
      <c r="J9" s="22" t="n">
        <v>110828</v>
      </c>
      <c r="K9" s="22" t="n">
        <v>102277</v>
      </c>
      <c r="L9" s="22" t="n">
        <v>213336</v>
      </c>
      <c r="M9" s="22" t="n">
        <v>112376</v>
      </c>
      <c r="N9" s="22" t="n">
        <v>99588</v>
      </c>
      <c r="O9" s="22" t="n">
        <v>2399</v>
      </c>
      <c r="P9" s="22" t="n">
        <v>108192</v>
      </c>
      <c r="Q9" s="22" t="n">
        <v>102261</v>
      </c>
      <c r="R9" s="22" t="n">
        <v>210693</v>
      </c>
      <c r="S9" s="22" t="n">
        <v>137927</v>
      </c>
      <c r="T9" s="22" t="n">
        <v>140721</v>
      </c>
      <c r="U9" s="22" t="n">
        <v>9453</v>
      </c>
      <c r="V9" s="22" t="n">
        <v>4687</v>
      </c>
      <c r="W9" s="22" t="n">
        <v>2341</v>
      </c>
      <c r="X9" s="22" t="n">
        <v>86189</v>
      </c>
      <c r="Y9" s="22" t="n">
        <v>93087</v>
      </c>
      <c r="Z9" s="22" t="n">
        <v>179610</v>
      </c>
      <c r="AA9" s="22" t="n">
        <v>81811</v>
      </c>
      <c r="AB9" s="22" t="n">
        <v>87256</v>
      </c>
      <c r="AC9" s="22" t="n">
        <v>11584</v>
      </c>
      <c r="AD9" s="22" t="n">
        <v>90599</v>
      </c>
      <c r="AE9" s="22" t="n">
        <v>87869</v>
      </c>
      <c r="AF9" s="22" t="n">
        <v>178959</v>
      </c>
      <c r="AG9" s="22" t="n">
        <v>140307</v>
      </c>
      <c r="AH9" s="22" t="n">
        <v>142160</v>
      </c>
      <c r="AI9" s="22" t="n">
        <v>2611</v>
      </c>
      <c r="AJ9" s="22" t="n">
        <v>792</v>
      </c>
      <c r="AK9" s="22" t="n">
        <v>718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</row>
    <row r="10">
      <c r="A10" s="83" t="n">
        <v>8</v>
      </c>
      <c r="B10" s="22" t="n">
        <v>55485</v>
      </c>
      <c r="C10" s="22" t="n">
        <v>37036</v>
      </c>
      <c r="D10" s="22" t="n">
        <v>2118</v>
      </c>
      <c r="E10" s="22" t="n">
        <v>55962</v>
      </c>
      <c r="F10" s="22" t="n">
        <v>38588</v>
      </c>
      <c r="G10" s="22" t="n">
        <v>205375</v>
      </c>
      <c r="H10" s="22" t="n">
        <v>52979</v>
      </c>
      <c r="I10" s="22" t="n">
        <v>6424</v>
      </c>
      <c r="J10" s="22" t="n">
        <v>164476</v>
      </c>
      <c r="K10" s="22" t="n">
        <v>55491</v>
      </c>
      <c r="L10" s="22" t="n">
        <v>220220</v>
      </c>
      <c r="M10" s="22" t="n">
        <v>167056</v>
      </c>
      <c r="N10" s="22" t="n">
        <v>52373</v>
      </c>
      <c r="O10" s="22" t="n">
        <v>2067</v>
      </c>
      <c r="P10" s="22" t="n">
        <v>164234</v>
      </c>
      <c r="Q10" s="22" t="n">
        <v>55518</v>
      </c>
      <c r="R10" s="22" t="n">
        <v>220007</v>
      </c>
      <c r="S10" s="22" t="n">
        <v>191770</v>
      </c>
      <c r="T10" s="22" t="n">
        <v>59682</v>
      </c>
      <c r="U10" s="22" t="n">
        <v>7896</v>
      </c>
      <c r="V10" s="22" t="n">
        <v>5875</v>
      </c>
      <c r="W10" s="22" t="n">
        <v>2262</v>
      </c>
      <c r="X10" s="22" t="n">
        <v>125923</v>
      </c>
      <c r="Y10" s="22" t="n">
        <v>53158</v>
      </c>
      <c r="Z10" s="22" t="n">
        <v>179566</v>
      </c>
      <c r="AA10" s="22" t="n">
        <v>122063</v>
      </c>
      <c r="AB10" s="22" t="n">
        <v>48863</v>
      </c>
      <c r="AC10" s="22" t="n">
        <v>9848</v>
      </c>
      <c r="AD10" s="22" t="n">
        <v>129780</v>
      </c>
      <c r="AE10" s="22" t="n">
        <v>47797</v>
      </c>
      <c r="AF10" s="22" t="n">
        <v>178597</v>
      </c>
      <c r="AG10" s="22" t="n">
        <v>182687</v>
      </c>
      <c r="AH10" s="22" t="n">
        <v>87718</v>
      </c>
      <c r="AI10" s="22" t="n">
        <v>2499</v>
      </c>
      <c r="AJ10" s="22" t="n">
        <v>380</v>
      </c>
      <c r="AK10" s="22" t="n">
        <v>828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</row>
    <row r="11">
      <c r="A11" s="83" t="n">
        <v>9</v>
      </c>
      <c r="B11" s="22" t="n">
        <v>32647</v>
      </c>
      <c r="C11" s="22" t="n">
        <v>144521</v>
      </c>
      <c r="D11" s="22" t="n">
        <v>2810</v>
      </c>
      <c r="E11" s="22" t="n">
        <v>44150</v>
      </c>
      <c r="F11" s="22" t="n">
        <v>133596</v>
      </c>
      <c r="G11" s="22" t="n">
        <v>97080</v>
      </c>
      <c r="H11" s="22" t="n">
        <v>156724</v>
      </c>
      <c r="I11" s="22" t="n">
        <v>4022</v>
      </c>
      <c r="J11" s="22" t="n">
        <v>72153</v>
      </c>
      <c r="K11" s="22" t="n">
        <v>137892</v>
      </c>
      <c r="L11" s="22" t="n">
        <v>210252</v>
      </c>
      <c r="M11" s="22" t="n">
        <v>72628</v>
      </c>
      <c r="N11" s="22" t="n">
        <v>136962</v>
      </c>
      <c r="O11" s="22" t="n">
        <v>2515</v>
      </c>
      <c r="P11" s="22" t="n">
        <v>69883</v>
      </c>
      <c r="Q11" s="22" t="n">
        <v>139826</v>
      </c>
      <c r="R11" s="22" t="n">
        <v>209933</v>
      </c>
      <c r="S11" s="22" t="n">
        <v>93420</v>
      </c>
      <c r="T11" s="22" t="n">
        <v>212190</v>
      </c>
      <c r="U11" s="22" t="n">
        <v>8426</v>
      </c>
      <c r="V11" s="22" t="n">
        <v>3446</v>
      </c>
      <c r="W11" s="22" t="n">
        <v>2052</v>
      </c>
      <c r="X11" s="22" t="n">
        <v>64298</v>
      </c>
      <c r="Y11" s="22" t="n">
        <v>121357</v>
      </c>
      <c r="Z11" s="22" t="n">
        <v>185946</v>
      </c>
      <c r="AA11" s="22" t="n">
        <v>63155</v>
      </c>
      <c r="AB11" s="22" t="n">
        <v>111185</v>
      </c>
      <c r="AC11" s="22" t="n">
        <v>13207</v>
      </c>
      <c r="AD11" s="22" t="n">
        <v>75295</v>
      </c>
      <c r="AE11" s="22" t="n">
        <v>108359</v>
      </c>
      <c r="AF11" s="22" t="n">
        <v>184093</v>
      </c>
      <c r="AG11" s="22" t="n">
        <v>115449</v>
      </c>
      <c r="AH11" s="22" t="n">
        <v>194772</v>
      </c>
      <c r="AI11" s="22" t="n">
        <v>2862</v>
      </c>
      <c r="AJ11" s="22" t="n">
        <v>2630</v>
      </c>
      <c r="AK11" s="22" t="n">
        <v>940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</row>
    <row r="12">
      <c r="A12" s="83" t="n">
        <v>10</v>
      </c>
      <c r="B12" s="22" t="n">
        <v>57064</v>
      </c>
      <c r="C12" s="22" t="n">
        <v>66185</v>
      </c>
      <c r="D12" s="22" t="n">
        <v>2604</v>
      </c>
      <c r="E12" s="22" t="n">
        <v>58493</v>
      </c>
      <c r="F12" s="22" t="n">
        <v>67107</v>
      </c>
      <c r="G12" s="22" t="n">
        <v>179060</v>
      </c>
      <c r="H12" s="22" t="n">
        <v>90818</v>
      </c>
      <c r="I12" s="22" t="n">
        <v>5623</v>
      </c>
      <c r="J12" s="22" t="n">
        <v>132316</v>
      </c>
      <c r="K12" s="22" t="n">
        <v>80518</v>
      </c>
      <c r="L12" s="22" t="n">
        <v>213032</v>
      </c>
      <c r="M12" s="22" t="n">
        <v>133621</v>
      </c>
      <c r="N12" s="22" t="n">
        <v>78071</v>
      </c>
      <c r="O12" s="22" t="n">
        <v>2348</v>
      </c>
      <c r="P12" s="22" t="n">
        <v>130573</v>
      </c>
      <c r="Q12" s="22" t="n">
        <v>82324</v>
      </c>
      <c r="R12" s="22" t="n">
        <v>213093</v>
      </c>
      <c r="S12" s="22" t="n">
        <v>164680</v>
      </c>
      <c r="T12" s="22" t="n">
        <v>104692</v>
      </c>
      <c r="U12" s="22" t="n">
        <v>9016</v>
      </c>
      <c r="V12" s="22" t="n">
        <v>5433</v>
      </c>
      <c r="W12" s="22" t="n">
        <v>2329</v>
      </c>
      <c r="X12" s="22" t="n">
        <v>96497</v>
      </c>
      <c r="Y12" s="22" t="n">
        <v>75806</v>
      </c>
      <c r="Z12" s="22" t="n">
        <v>172674</v>
      </c>
      <c r="AA12" s="22" t="n">
        <v>91656</v>
      </c>
      <c r="AB12" s="22" t="n">
        <v>72842</v>
      </c>
      <c r="AC12" s="22" t="n">
        <v>9274</v>
      </c>
      <c r="AD12" s="22" t="n">
        <v>99513</v>
      </c>
      <c r="AE12" s="22" t="n">
        <v>72060</v>
      </c>
      <c r="AF12" s="22" t="n">
        <v>172121</v>
      </c>
      <c r="AG12" s="22" t="n">
        <v>152017</v>
      </c>
      <c r="AH12" s="22" t="n">
        <v>125639</v>
      </c>
      <c r="AI12" s="22" t="n">
        <v>2576</v>
      </c>
      <c r="AJ12" s="22" t="n">
        <v>400</v>
      </c>
      <c r="AK12" s="22" t="n">
        <v>651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</row>
    <row r="13">
      <c r="A13" s="83" t="n">
        <v>11</v>
      </c>
      <c r="B13" s="22" t="n">
        <v>58903</v>
      </c>
      <c r="C13" s="22" t="n">
        <v>53370</v>
      </c>
      <c r="D13" s="22" t="n">
        <v>2406</v>
      </c>
      <c r="E13" s="22" t="n">
        <v>60743</v>
      </c>
      <c r="F13" s="22" t="n">
        <v>53343</v>
      </c>
      <c r="G13" s="22" t="n">
        <v>173681</v>
      </c>
      <c r="H13" s="22" t="n">
        <v>74286</v>
      </c>
      <c r="I13" s="22" t="n">
        <v>5148</v>
      </c>
      <c r="J13" s="22" t="n">
        <v>131247</v>
      </c>
      <c r="K13" s="22" t="n">
        <v>71930</v>
      </c>
      <c r="L13" s="22" t="n">
        <v>203410</v>
      </c>
      <c r="M13" s="22" t="n">
        <v>133373</v>
      </c>
      <c r="N13" s="22" t="n">
        <v>68989</v>
      </c>
      <c r="O13" s="22" t="n">
        <v>2029</v>
      </c>
      <c r="P13" s="22" t="n">
        <v>131452</v>
      </c>
      <c r="Q13" s="22" t="n">
        <v>71612</v>
      </c>
      <c r="R13" s="22" t="n">
        <v>203316</v>
      </c>
      <c r="S13" s="22" t="n">
        <v>164712</v>
      </c>
      <c r="T13" s="22" t="n">
        <v>87358</v>
      </c>
      <c r="U13" s="22" t="n">
        <v>8042</v>
      </c>
      <c r="V13" s="22" t="n">
        <v>5049</v>
      </c>
      <c r="W13" s="22" t="n">
        <v>2360</v>
      </c>
      <c r="X13" s="22" t="n">
        <v>94530</v>
      </c>
      <c r="Y13" s="22" t="n">
        <v>68310</v>
      </c>
      <c r="Z13" s="22" t="n">
        <v>163202</v>
      </c>
      <c r="AA13" s="22" t="n">
        <v>91237</v>
      </c>
      <c r="AB13" s="22" t="n">
        <v>64986</v>
      </c>
      <c r="AC13" s="22" t="n">
        <v>8245</v>
      </c>
      <c r="AD13" s="22" t="n">
        <v>98880</v>
      </c>
      <c r="AE13" s="22" t="n">
        <v>63251</v>
      </c>
      <c r="AF13" s="22" t="n">
        <v>162727</v>
      </c>
      <c r="AG13" s="22" t="n">
        <v>157680</v>
      </c>
      <c r="AH13" s="22" t="n">
        <v>107566</v>
      </c>
      <c r="AI13" s="22" t="n">
        <v>2423</v>
      </c>
      <c r="AJ13" s="22" t="n">
        <v>478</v>
      </c>
      <c r="AK13" s="22" t="n">
        <v>694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pageMargins bottom="0.75" footer="0.3" header="0.3" left="0.7" right="0.7" top="0.75"/>
</worksheet>
</file>